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1730" windowHeight="8655" activeTab="0"/>
  </bookViews>
  <sheets>
    <sheet name="Tabelle1" sheetId="1" r:id="rId1"/>
    <sheet name="Fusion-Gewinne" sheetId="2" r:id="rId2"/>
    <sheet name="Fusion-Vorstandsbezüge" sheetId="3" r:id="rId3"/>
    <sheet name="Verwaltungsrat" sheetId="4" r:id="rId4"/>
  </sheets>
  <definedNames/>
  <calcPr fullCalcOnLoad="1"/>
</workbook>
</file>

<file path=xl/sharedStrings.xml><?xml version="1.0" encoding="utf-8"?>
<sst xmlns="http://schemas.openxmlformats.org/spreadsheetml/2006/main" count="529" uniqueCount="404">
  <si>
    <t>Kassenbestand</t>
  </si>
  <si>
    <t>Guthaben Deutsche Bundesbank</t>
  </si>
  <si>
    <t>Bilanzsumme</t>
  </si>
  <si>
    <t>Bestand Sicherheitsrücklage</t>
  </si>
  <si>
    <t>(Passiva 12ca)</t>
  </si>
  <si>
    <r>
      <t>Höhe Aufwandsentschädigung Verwaltungsräte:</t>
    </r>
    <r>
      <rPr>
        <sz val="9"/>
        <rFont val="Arial"/>
        <family val="2"/>
      </rPr>
      <t xml:space="preserve"> </t>
    </r>
  </si>
  <si>
    <r>
      <t>Kreditgewährung Verwaltungsräte</t>
    </r>
    <r>
      <rPr>
        <sz val="9"/>
        <rFont val="Arial"/>
        <family val="2"/>
      </rPr>
      <t xml:space="preserve">: </t>
    </r>
  </si>
  <si>
    <r>
      <t>Kreditgewährung Sparkassenvorstand</t>
    </r>
    <r>
      <rPr>
        <sz val="9"/>
        <rFont val="Arial"/>
        <family val="2"/>
      </rPr>
      <t xml:space="preserve">: </t>
    </r>
  </si>
  <si>
    <t xml:space="preserve">Anzahl Verwaltungsräte </t>
  </si>
  <si>
    <r>
      <t>Anzahl Vorstandsmitglieder</t>
    </r>
    <r>
      <rPr>
        <sz val="9"/>
        <rFont val="Arial"/>
        <family val="2"/>
      </rPr>
      <t xml:space="preserve">: </t>
    </r>
  </si>
  <si>
    <r>
      <t>Anzahl der Sitzungen</t>
    </r>
    <r>
      <rPr>
        <sz val="9"/>
        <rFont val="Arial"/>
        <family val="2"/>
      </rPr>
      <t>:</t>
    </r>
  </si>
  <si>
    <t>Zinsaufwendungen (GuV 2)</t>
  </si>
  <si>
    <t>Zinserträge (GuV 1)</t>
  </si>
  <si>
    <t>Provisionserträge (Saldo) - GuV 6</t>
  </si>
  <si>
    <t>Steuern (GuV 23+24)</t>
  </si>
  <si>
    <t xml:space="preserve">Anzahl Mitarbeiter (Voll-,Teilzeit, Azubi) </t>
  </si>
  <si>
    <t xml:space="preserve">*) § 21 Sparkassenordnung: </t>
  </si>
  <si>
    <t>Verwendung des Jahresüberschusses</t>
  </si>
  <si>
    <t>(1) Der Verwaltungsrat beschließt über die Verwendung des Jahresüberschusses nach Maßgabe der Abs. 2 und 3.</t>
  </si>
  <si>
    <t>1. bis zu einem Zehntel, wenn die Rücklagen zum Bilanzstichtag mindestens 6 v.H</t>
  </si>
  <si>
    <t>2. bis zu einem Viertel, wenn die Rücklagen zum Bilanzstichtag mindestens 9 v.H.,</t>
  </si>
  <si>
    <t>Im Übrigen ist der Jahresüberschuss den Rücklagen zuzuführen.</t>
  </si>
  <si>
    <t>Dr. Rainer Gottwald, St.-Ulrich-Str. 11, 86899 Landsberg am Lech, Tel. 08191/922219; Mail: info@stratcon.de</t>
  </si>
  <si>
    <t>Forderungen an Kreditinstitute (Aktiva 3)</t>
  </si>
  <si>
    <t>Forderungen an Kunden (Aktiva 4)</t>
  </si>
  <si>
    <t>Anleihen und Schuldverschreibungen (Aktiva 5)</t>
  </si>
  <si>
    <t>Verbindlichkeiten gegenüber Kreditinstituten (Passiva 1)</t>
  </si>
  <si>
    <t>oder mit deren Zustimmung für solche Zwecke verwendet werden.</t>
  </si>
  <si>
    <t>an den Träger, bei Zweckverbandssparkassen an die Verbandsmitglieder für gemeinnützige Zwecke abgeführt</t>
  </si>
  <si>
    <t>verbleiben (Jahresüberschuss ./. Vorabzuführung)</t>
  </si>
  <si>
    <t>Zusätzliche Einstellung in Sicherheitsrücklage (§ 21,3 letzter Satz SpkO)</t>
  </si>
  <si>
    <t>verbleiben</t>
  </si>
  <si>
    <t>,</t>
  </si>
  <si>
    <r>
      <t>Gesamtbezüge Vorstand</t>
    </r>
    <r>
      <rPr>
        <sz val="9"/>
        <rFont val="Arial"/>
        <family val="2"/>
      </rPr>
      <t xml:space="preserve">: </t>
    </r>
  </si>
  <si>
    <t xml:space="preserve"> </t>
  </si>
  <si>
    <t>Jahresüberschuss - JÜ -   (GuV 25)</t>
  </si>
  <si>
    <t>davon 75% gem. 21,3 Ziffer 4 SpkO Ausschüttung an Träger:</t>
  </si>
  <si>
    <t>Pensionsrückstellungen:</t>
  </si>
  <si>
    <t>Zinsüberschuss</t>
  </si>
  <si>
    <t>0 Mio. €</t>
  </si>
  <si>
    <t>Summe (= Rücklage nach der Bilanz)</t>
  </si>
  <si>
    <t>Berechnung Eigenkapital, Rücklagen:</t>
  </si>
  <si>
    <t>Jahresüberschuss - Gewinn:</t>
  </si>
  <si>
    <t>Höhe Jahresüberschuss (GuV 25) - Definition Rücklage gem. Sparkasse:</t>
  </si>
  <si>
    <t>1. Verteilung des Jahresüberschusses gem. Vorgabe Finanzministerium Düsseldorf</t>
  </si>
  <si>
    <t>davon 25 % vorab in Sicherheitsrücklage (21,2 SpkO) - nicht notwendig:</t>
  </si>
  <si>
    <t>Prüfer, Vorstand, Verwaltungsrat:</t>
  </si>
  <si>
    <t>Harte Kernkapitalquote (Zeile 45 : Zeile 60)</t>
  </si>
  <si>
    <t>Gesamtkapitalquote (Zeile 59 : Zeile 60)</t>
  </si>
  <si>
    <t>Nicht ausgenutzter Spielraum für Kredite:</t>
  </si>
  <si>
    <t>Ergänzungskapital (T2) - OB Anlage 1 Zeile 58</t>
  </si>
  <si>
    <t>Eigenkapital (EK) insgesamt -  OB Anlage 1 Zeile 59</t>
  </si>
  <si>
    <t>Echter Jahresüberschuss- Definition Rücklage gem. Bankwissenschaft:</t>
  </si>
  <si>
    <t>Einstellung in Sicherheitsrücklage (§ 21,3 letzter Satz SpkO)</t>
  </si>
  <si>
    <t>Jahr</t>
  </si>
  <si>
    <t>Echter Jahresüberschuss (Fonds + JÜ)</t>
  </si>
  <si>
    <t>Jahresüberschuss (25 GuV)</t>
  </si>
  <si>
    <t>verbleibt Bilanzgewinn (28 GuV)</t>
  </si>
  <si>
    <t>davon max. 25 % vorab in Sicherheitsrücklage (21,2 SpkO) -27 GuV</t>
  </si>
  <si>
    <r>
      <t>Bestand Fonds für allgem. Bankrisiken</t>
    </r>
    <r>
      <rPr>
        <sz val="9"/>
        <rFont val="Arial"/>
        <family val="2"/>
      </rPr>
      <t xml:space="preserve"> (P 11)</t>
    </r>
  </si>
  <si>
    <t>Nicht ausgenutzter Spielraum  für Gesamtforderungen (Kredite):</t>
  </si>
  <si>
    <t>Personalkosten, Altersversorgung - GuV 10a</t>
  </si>
  <si>
    <t>Andere Verwaltungsaufwendungen GuV 10 b</t>
  </si>
  <si>
    <t>verbleiben (Echter Jahresüberschuss ./. Mögliche Ausschüttung an Tr)</t>
  </si>
  <si>
    <r>
      <t>(</t>
    </r>
    <r>
      <rPr>
        <b/>
        <sz val="9"/>
        <rFont val="Arial"/>
        <family val="2"/>
      </rPr>
      <t>Hinweis</t>
    </r>
    <r>
      <rPr>
        <sz val="9"/>
        <rFont val="Arial"/>
        <family val="2"/>
      </rPr>
      <t>: Jahres-Grundgehalt 2013 Bundes-</t>
    </r>
  </si>
  <si>
    <t>kanzlerin Merkel: ca. 247.200 Euro)</t>
  </si>
  <si>
    <t>Ausgezahlte Pensionsbezüge/Renten:</t>
  </si>
  <si>
    <r>
      <t>Honorar für  Prüfer</t>
    </r>
    <r>
      <rPr>
        <sz val="9"/>
        <rFont val="Arial"/>
        <family val="2"/>
      </rPr>
      <t>:(Sparkassenverband Bayern)</t>
    </r>
  </si>
  <si>
    <t xml:space="preserve">(2) Mit dem Jahresüberschuss hat der Vorstand einen etwaigen Verlustvortrag aus dem Vorjahr auszugleichen. </t>
  </si>
  <si>
    <t>(3)  Der verbleibende Jahresüberschuss kann</t>
  </si>
  <si>
    <t>3. bis zur Hälfte, wenn die Rücklagen zum Bilanzstichtag mindestens 12 v.H.,</t>
  </si>
  <si>
    <t>4. bis zu drei Vierteln, wenn die Rücklagen zum Bilanzstichtag mindestens 15 v.H. der Risikoaktiva erreicht haben,</t>
  </si>
  <si>
    <t>Verteilung des Jahresüberschusses (Text Sparkassenordnung s. unten)</t>
  </si>
  <si>
    <t>Eigentümer der Sparkasse  und Verteilung des Jahresgewinns:</t>
  </si>
  <si>
    <t>Kernkapital (T1) - OB Anlage 1 Zeile 45</t>
  </si>
  <si>
    <t>0,0 Mio. €</t>
  </si>
  <si>
    <t>Träger</t>
  </si>
  <si>
    <t>Anteil</t>
  </si>
  <si>
    <t>Ausschüttung an Träger</t>
  </si>
  <si>
    <t>Verteilung an die Träger:</t>
  </si>
  <si>
    <t>Bilanzsummen</t>
  </si>
  <si>
    <t>Dachau</t>
  </si>
  <si>
    <t>Fürstenfeldbruck</t>
  </si>
  <si>
    <t>Landsberg</t>
  </si>
  <si>
    <t>Summe</t>
  </si>
  <si>
    <t>Anteile (%)</t>
  </si>
  <si>
    <t>Ausschüttungsbetrag</t>
  </si>
  <si>
    <t>Verteilung auf Träger gem. Bilanzsummenanteil 2015</t>
  </si>
  <si>
    <t>Anteil 2015(%)</t>
  </si>
  <si>
    <t>Pensionsverpflichtungen für Vorstände (Mio. €)</t>
  </si>
  <si>
    <t>Gesamtkosten Vorstand (Summe aus Bezüge + Pensionen €)</t>
  </si>
  <si>
    <t>Ausgezahlte Pensionen (€)</t>
  </si>
  <si>
    <t>Vorstandsbezüge (€)</t>
  </si>
  <si>
    <t>Anzahl Vorstände</t>
  </si>
  <si>
    <t>Bemessungsgrundlagen Vorstandsvergütung 2015</t>
  </si>
  <si>
    <t>II</t>
  </si>
  <si>
    <t>Klasse</t>
  </si>
  <si>
    <t>I</t>
  </si>
  <si>
    <t>III</t>
  </si>
  <si>
    <t>1. Vorstand</t>
  </si>
  <si>
    <t>Stellvertreter</t>
  </si>
  <si>
    <t>Vergütung nach der Fusion</t>
  </si>
  <si>
    <t>Dachau (2)</t>
  </si>
  <si>
    <t>Fürstenfeldbruck (3)</t>
  </si>
  <si>
    <t>Landsberg (3)</t>
  </si>
  <si>
    <t>Name (Anzahl Vorst)</t>
  </si>
  <si>
    <t>bish.Vorstand</t>
  </si>
  <si>
    <t>bish. Stellv.</t>
  </si>
  <si>
    <t>(Annahme: Vorstandsvorsitzender FFB wird neuer Vorstandsvorsitzender)</t>
  </si>
  <si>
    <t>Gehaltssteigerung  um jährlich ... €</t>
  </si>
  <si>
    <t>Vergütung vor der Fusion</t>
  </si>
  <si>
    <t>Name</t>
  </si>
  <si>
    <t>Anzahl</t>
  </si>
  <si>
    <t>Verwaltungsräte</t>
  </si>
  <si>
    <t>1. Vorsitzender</t>
  </si>
  <si>
    <t>Mitglieder</t>
  </si>
  <si>
    <t>Monatsvergütung vor der Fusion</t>
  </si>
  <si>
    <t>nach</t>
  </si>
  <si>
    <t>Fusion</t>
  </si>
  <si>
    <t>Monatsvergütung nach der Fusion</t>
  </si>
  <si>
    <t>Pension in €</t>
  </si>
  <si>
    <t>Pension (€)</t>
  </si>
  <si>
    <t>Weitere V.</t>
  </si>
  <si>
    <t xml:space="preserve"> Pensionen (€)</t>
  </si>
  <si>
    <t>ab 2. Vertragslaufzeit</t>
  </si>
  <si>
    <t>ab 3. Vertragslaufzeit</t>
  </si>
  <si>
    <t>Nach Fusion</t>
  </si>
  <si>
    <t>Verbindlichk. gegenüber Kunden ( Passiva 2b)</t>
  </si>
  <si>
    <t>Erträge Aktien, Gewinngem. (GuV 3,4)</t>
  </si>
  <si>
    <t xml:space="preserve">Zuf. Fonds  für allgem. Bankrisiken (GuV 18) </t>
  </si>
  <si>
    <t>Möglicher  Gesamtforderungsbetrag bei Kapitalquote von ...</t>
  </si>
  <si>
    <t>Mindestanforderung</t>
  </si>
  <si>
    <t>Maximale Anforderung</t>
  </si>
  <si>
    <t>Bilanzsumme, Forderungen und Verbindlichkeiten; Negativzinsen</t>
  </si>
  <si>
    <t>Einnahmen: Zinsüberschuss usw.</t>
  </si>
  <si>
    <t>Risikogewichtete Aktiva  - OB Anlage 1 Z. 60</t>
  </si>
  <si>
    <t>Eigenkapital (EK) insgesamt-OB Anl.1 Zeile 59</t>
  </si>
  <si>
    <t>(= Mögl.Gesamtforderungsbetr ./. Risikogewichtete Aktiva):</t>
  </si>
  <si>
    <t>Verbindlichk. gegenüber Kunden (Spareinlagen - Pass. 2a)</t>
  </si>
  <si>
    <t>361,5 Mio. Euro)</t>
  </si>
  <si>
    <t>Tatsächl. Ausschüttung an Träger gem. Beschluss Verwaltungsrats:</t>
  </si>
  <si>
    <t>2. Verteilung Jahresüberschuss gem. Beschluss Verwaltungsrat (rechtswidrig - nicht konform mit Düsseldorf!)</t>
  </si>
  <si>
    <t>Antizyklischer Puffer</t>
  </si>
  <si>
    <t>Abschreibungen Forderungen (GuV 13)</t>
  </si>
  <si>
    <t>Erträge aus Auflösung von Rückstellgn (GuV 14)</t>
  </si>
  <si>
    <t>Abschreibungen Beteiligungen (GuV 15)</t>
  </si>
  <si>
    <t>Ausgaben: Personalkosten, Abschreibungen, Steuern usw.</t>
  </si>
  <si>
    <t>12,753 Mio. €</t>
  </si>
  <si>
    <t>0,0  Mio. €</t>
  </si>
  <si>
    <t>4,500 Mio. €</t>
  </si>
  <si>
    <t>11,225% (gültig 2016)</t>
  </si>
  <si>
    <t>Posten 2: Zinsaufwendungen</t>
  </si>
  <si>
    <t>7,503 Mio. €</t>
  </si>
  <si>
    <t>Bericht des Verwaltungsrates für das Geschäftsjahr 2016</t>
  </si>
  <si>
    <t>2012 - 2016 Kurzanalyse Geschäftsberichte Sparkasse Schweinfurt (jeweils 31.12.)</t>
  </si>
  <si>
    <t>Eigentümer ist der Zweckverband Sparkasse Schweinfurt mit den Mitgliedern (in Klammern: Anteil):</t>
  </si>
  <si>
    <t>Eigentümer ist der Zweckverband "Sparkasse Schweinfurt" mit den Mitgliedern (in Klammern: Anteil):</t>
  </si>
  <si>
    <t>2.573,6 Mio. €</t>
  </si>
  <si>
    <t>2.454,5 Mio. €</t>
  </si>
  <si>
    <t>2.371,0 Mio. €</t>
  </si>
  <si>
    <t>2.271,1 Mio. €</t>
  </si>
  <si>
    <t>17,8 Mio. €</t>
  </si>
  <si>
    <t>17,7 Mio. €</t>
  </si>
  <si>
    <t>16,3 Mio. €</t>
  </si>
  <si>
    <t>19,1 Mio. €</t>
  </si>
  <si>
    <t>16,5 Mio. €</t>
  </si>
  <si>
    <t>21,9 Mio. €</t>
  </si>
  <si>
    <t>17,1 Mio. €</t>
  </si>
  <si>
    <t>20,0 Mio. €</t>
  </si>
  <si>
    <t>241,0 Mio. €</t>
  </si>
  <si>
    <t>208,5 Mio. €</t>
  </si>
  <si>
    <t>147,1 Mio. €</t>
  </si>
  <si>
    <t>145,5 Mio. €</t>
  </si>
  <si>
    <t>1.490,4 Mio. €</t>
  </si>
  <si>
    <t>1.421,3 Mio. €</t>
  </si>
  <si>
    <t>1.390,1 Mio. €</t>
  </si>
  <si>
    <t>1.348,8 Mio. €</t>
  </si>
  <si>
    <t>713,7 Mio. €</t>
  </si>
  <si>
    <t>722,3 Mio. €</t>
  </si>
  <si>
    <t>659,3 Mio. €</t>
  </si>
  <si>
    <t>189,4 Mio. €</t>
  </si>
  <si>
    <t>192,6 Mio. €</t>
  </si>
  <si>
    <t>171,2 Mio. €</t>
  </si>
  <si>
    <t>163,8 Mio. €</t>
  </si>
  <si>
    <t>684,4 Mio. €</t>
  </si>
  <si>
    <t>684,3 Mio. €</t>
  </si>
  <si>
    <t>715,0 Mio. €</t>
  </si>
  <si>
    <t>685,1 Mio. €</t>
  </si>
  <si>
    <t>1.391,9 Mio. €</t>
  </si>
  <si>
    <t>1.256,8 Mio. €</t>
  </si>
  <si>
    <t>1.186,8 Mio. €</t>
  </si>
  <si>
    <t>1.127,1 Mio. €</t>
  </si>
  <si>
    <t>61,001 Mio. €</t>
  </si>
  <si>
    <t>65,105 Mio. €</t>
  </si>
  <si>
    <t>70,199 Mio. €</t>
  </si>
  <si>
    <t>77,129 Mio. €</t>
  </si>
  <si>
    <t>12,819 Mio. €</t>
  </si>
  <si>
    <t>17,563 Mio. €</t>
  </si>
  <si>
    <t>23,006 Mio. €</t>
  </si>
  <si>
    <t>28,603 Mio. €</t>
  </si>
  <si>
    <t>48,183 Mio. €</t>
  </si>
  <si>
    <t>47,541 Mio. €</t>
  </si>
  <si>
    <t>47,194 Mio. €</t>
  </si>
  <si>
    <t>48,526 Mio. €</t>
  </si>
  <si>
    <t>14,406 Mio. €</t>
  </si>
  <si>
    <t>13,255 Mio. €</t>
  </si>
  <si>
    <t>12,976 Mio. €</t>
  </si>
  <si>
    <t>13,217 Mio. €</t>
  </si>
  <si>
    <t>29,009 Mio. €</t>
  </si>
  <si>
    <t>27,809 Mio. €</t>
  </si>
  <si>
    <t>26,552 Mio. €</t>
  </si>
  <si>
    <t>27,280 Mio. €</t>
  </si>
  <si>
    <t>11,794 Mio. €</t>
  </si>
  <si>
    <t>11,453 Mio. €</t>
  </si>
  <si>
    <t>11,219 Mio. €</t>
  </si>
  <si>
    <t>11,042 Mio. €</t>
  </si>
  <si>
    <t>5,210 Mio. €</t>
  </si>
  <si>
    <t>4,569 Mio. €</t>
  </si>
  <si>
    <t>4,597 Mio. €</t>
  </si>
  <si>
    <t>5,847 Mio. €</t>
  </si>
  <si>
    <t>58,9 Mio. €</t>
  </si>
  <si>
    <t>56,5 Mio. €</t>
  </si>
  <si>
    <t>54,7 Mio. €</t>
  </si>
  <si>
    <t>50,5 Mio. €</t>
  </si>
  <si>
    <t>152,0 Mio. €</t>
  </si>
  <si>
    <t>145,4 Mio. €</t>
  </si>
  <si>
    <t>138,4 Mio. €</t>
  </si>
  <si>
    <t>130,8 Mio. €</t>
  </si>
  <si>
    <t>210,9 Mio. €</t>
  </si>
  <si>
    <t>201,9 Mio. €</t>
  </si>
  <si>
    <t>193,1 Mio. €</t>
  </si>
  <si>
    <t>181,3 Mio. €</t>
  </si>
  <si>
    <t>45,4 Mio. €</t>
  </si>
  <si>
    <t>123,3 Mio. €</t>
  </si>
  <si>
    <t>115,8 Mio. €</t>
  </si>
  <si>
    <t>108,3 Mio. €</t>
  </si>
  <si>
    <t>107,4 Mio. €</t>
  </si>
  <si>
    <t>168,7 Mio. €</t>
  </si>
  <si>
    <t>2,395 Mio. €</t>
  </si>
  <si>
    <t>1,804 Mio. €</t>
  </si>
  <si>
    <t>4,200 Mio. €</t>
  </si>
  <si>
    <t>5,100 Mio. €</t>
  </si>
  <si>
    <t>6,251 Mio. €</t>
  </si>
  <si>
    <t>6,509 Mio. €</t>
  </si>
  <si>
    <t>7,571 Mio. €</t>
  </si>
  <si>
    <t>8,646 Mio. €</t>
  </si>
  <si>
    <t>8,313 Mio. €</t>
  </si>
  <si>
    <t>11,253 Mio. €</t>
  </si>
  <si>
    <t>12,671 Mio. €</t>
  </si>
  <si>
    <t>6,485 Mio. €</t>
  </si>
  <si>
    <t>6,235 Mio. €</t>
  </si>
  <si>
    <t>8,440 Mio. €</t>
  </si>
  <si>
    <t>9,503 Mio. €</t>
  </si>
  <si>
    <t>2,161 Mio. €</t>
  </si>
  <si>
    <t>2,078 Mio. €</t>
  </si>
  <si>
    <t>2,813 Mio. €</t>
  </si>
  <si>
    <t>3,168 Mio. €</t>
  </si>
  <si>
    <t xml:space="preserve">Tatsächliche Ausschüttung an Träger </t>
  </si>
  <si>
    <t>Landkreis Schweinfurt</t>
  </si>
  <si>
    <t>Stadt Schweinfurt</t>
  </si>
  <si>
    <t>0,000 Mio. €</t>
  </si>
  <si>
    <t>4,688 Mio. €</t>
  </si>
  <si>
    <t>4,882 Mio. €</t>
  </si>
  <si>
    <t>5,627 Mio. €</t>
  </si>
  <si>
    <t>5,678 Mio. €</t>
  </si>
  <si>
    <t>1,563 Mio.€</t>
  </si>
  <si>
    <t>1,627 Mio. €</t>
  </si>
  <si>
    <t>1,876 Mio. €</t>
  </si>
  <si>
    <t>1,893 Mio. €</t>
  </si>
  <si>
    <t>Eigenkapital, Kapitalquoten, Risikokapital, Freier Kreditspielraum</t>
  </si>
  <si>
    <t>203,1 Mio. €</t>
  </si>
  <si>
    <t>195,9 Mio. €</t>
  </si>
  <si>
    <t>29,1 Mio. €</t>
  </si>
  <si>
    <t>34,9 Mio. €</t>
  </si>
  <si>
    <t>232,2 Mio. €</t>
  </si>
  <si>
    <t>230,8 Mio. €</t>
  </si>
  <si>
    <t>1.469,1 Mio. €</t>
  </si>
  <si>
    <t>1.371,7 Mio. €</t>
  </si>
  <si>
    <t>Maximale Anforderung der BaFin an die Kernkapitalquote der Sparkasse Schweinfurt:</t>
  </si>
  <si>
    <t>unbekannt</t>
  </si>
  <si>
    <t>Edeltraud Baumgartl, Bürgermeisterin der Marktgemeinde Werneck</t>
  </si>
  <si>
    <t>Hartmut Bräuer, Bürgermeister a. D.</t>
  </si>
  <si>
    <t>Doris Fenn, Geschäftsführerin der Stahl- und Metallbau Leonhard Fenn GmbH</t>
  </si>
  <si>
    <t>Stefan Michael Funk, Geschäftsleiter Gemeinde Nüdlingen</t>
  </si>
  <si>
    <t>Rudolf Pfister, Bauunternehmer Rudolf Pfister GmbH</t>
  </si>
  <si>
    <t>Joachim Schmidl, Rechtsanwalt</t>
  </si>
  <si>
    <t>2.675,1 Mio. €</t>
  </si>
  <si>
    <t>41,6 Mio. €</t>
  </si>
  <si>
    <t>26,6 Mio. €</t>
  </si>
  <si>
    <t>Posten 1. a): Zinserträge aus Kredit- und Geldmarktgeschäften Geschäftsbgericht 2016, S. 20)</t>
  </si>
  <si>
    <t>Bei einzelnen Geschäftsvorfällen kommt es aufgrund der augenblicklichen Zinssituation dazu, dass die Sparkasse für die Hereinnahme von</t>
  </si>
  <si>
    <t>Einlagen bzw. bei einer Geldaufnahme eine Vergütung erhält. Diese Negativzinsen wurden in Höhe von 20 TEUR (im Vorjahr 1 TEUR) mit</t>
  </si>
  <si>
    <t>den Zinsaufwendungen, die üblicherweise bei derartigen Geschäftsvorfällen anfallen, verrechnet.</t>
  </si>
  <si>
    <t>244,1Mio. €</t>
  </si>
  <si>
    <t>1.516,8 Mio. €</t>
  </si>
  <si>
    <t>774,6 Mio. €</t>
  </si>
  <si>
    <t>743,1 Mio. €</t>
  </si>
  <si>
    <t>195,3 Mio. €</t>
  </si>
  <si>
    <t>677,0 Mio. €</t>
  </si>
  <si>
    <t>1.480,2 Mio. €</t>
  </si>
  <si>
    <t>56,896 Mio. €</t>
  </si>
  <si>
    <t>10,227 Mio. €</t>
  </si>
  <si>
    <t>46,669 Mio. €</t>
  </si>
  <si>
    <t>1,130 Mio. €</t>
  </si>
  <si>
    <t>14,786 Mio. €</t>
  </si>
  <si>
    <t>28,204 Mio. €</t>
  </si>
  <si>
    <t>5,668Mio. €</t>
  </si>
  <si>
    <t>3,574 Mio. €</t>
  </si>
  <si>
    <t>1,059 Mio. €</t>
  </si>
  <si>
    <t>1,997 Mio. €</t>
  </si>
  <si>
    <t>6,818 Mio. €</t>
  </si>
  <si>
    <t>67,8 Mio. €</t>
  </si>
  <si>
    <t>158,2 Mio. €</t>
  </si>
  <si>
    <t>226,0 Mio. €</t>
  </si>
  <si>
    <t>8,900 Mio. €</t>
  </si>
  <si>
    <t>6,000 Mio. €</t>
  </si>
  <si>
    <t>14,900 Mio. €</t>
  </si>
  <si>
    <t>11,175 Mio. €</t>
  </si>
  <si>
    <t>3,725 Mio.€</t>
  </si>
  <si>
    <t>1,500 Mio.€</t>
  </si>
  <si>
    <t>Der Verwaltungsrat hat während des Berichtsjahres 2016 die ihm nach den gesetzlichen und satzungsmäßigen Bestimmungen obliegenden</t>
  </si>
  <si>
    <t>Aufgaben, die auch die Überwachung der Geschäftsführung des Vorstandes umfassen, in turnusmäßigen Sitzungen wahrgenommen. Der</t>
  </si>
  <si>
    <t>Verwaltungsrat wurde vom Vorstand während des Berichtsjahres laufend über die wirtschaftliche Lage und Entwicklung, grundsätzliche</t>
  </si>
  <si>
    <t>Fragen der Geschäftspolitik sowie über alle sonstigen wichtigen Angelegenheiten der Sparkasse eingehend unterrichtet. Alle Fragen von</t>
  </si>
  <si>
    <t>grundsätzlicher Bedeutung sowie alle wichtigen Geschäftsvorfälle wurden erörtert.</t>
  </si>
  <si>
    <t>Den vom Vorstand aufgestellten Jahresabschluss und Lagebericht hat die Prüfungsstelle des Sparkassenverbandes Bayern geprüft und mit</t>
  </si>
  <si>
    <t>dem uneingeschränkten Bestätigungsvermerk versehen. Mit Beschluss des Verwaltungsrates vom 22.06.2017 wurde der Jahresabschluss</t>
  </si>
  <si>
    <t>zum 31.12.2016 festgestellt und der Lagebericht über das Geschäftsjahr 2016 gebilligt.</t>
  </si>
  <si>
    <t>Schweinfurt, 22. Juni 2017</t>
  </si>
  <si>
    <t>Sparkasse Schweinfurt</t>
  </si>
  <si>
    <t>Vorsitzender des Verwaltungsrats</t>
  </si>
  <si>
    <t>Töpper</t>
  </si>
  <si>
    <r>
      <t>rücklage</t>
    </r>
    <r>
      <rPr>
        <sz val="10"/>
        <rFont val="Arial"/>
        <family val="2"/>
      </rPr>
      <t xml:space="preserve"> zuzuführen.</t>
    </r>
  </si>
  <si>
    <r>
      <t xml:space="preserve">Entsprechend dem Vorschlag des Vorstandes beschloss der Verwaltungsrat, den </t>
    </r>
    <r>
      <rPr>
        <b/>
        <sz val="10"/>
        <rFont val="Arial"/>
        <family val="2"/>
      </rPr>
      <t>Bilanzgewinn des Jahres 2016 der Sicherheits-</t>
    </r>
  </si>
  <si>
    <t>8,586 Mio. €</t>
  </si>
  <si>
    <t>Florian Töpper, Landrat des Landkreises Schweinfurt (Vorsitzender)</t>
  </si>
  <si>
    <t>Mitglieder des Verwaltungsrats (Stand Mitte 2017) :</t>
  </si>
  <si>
    <t>Sebastian Remelé, Oberbürgermeister der Stadt Schweinfurt (Stellvertreter)</t>
  </si>
  <si>
    <t>209,7 Mio. €</t>
  </si>
  <si>
    <t>25,6 Mio. €</t>
  </si>
  <si>
    <t>235,3 Mio. €</t>
  </si>
  <si>
    <t>1.499,1 Mio. €</t>
  </si>
  <si>
    <t>2015: Quote in Höhe von 15,81% = Rang 42 von 71 Sparkassen in Bayern</t>
  </si>
  <si>
    <t>Gesamtkapitalquote bei Ausschüttung von 11,175 Mio. Euro an die Träger.</t>
  </si>
  <si>
    <t>(235,3-11,175)/1499,1</t>
  </si>
  <si>
    <t>SREP-Zuschlag*)</t>
  </si>
  <si>
    <t>2.219,8 Mio. €</t>
  </si>
  <si>
    <t>2.190,6 Mio. €</t>
  </si>
  <si>
    <t>2.177,4 Mio. €</t>
  </si>
  <si>
    <t>2.049,7 Mio. €</t>
  </si>
  <si>
    <t>2.068,6 Mio. €</t>
  </si>
  <si>
    <t>2.096,2 Mio. €</t>
  </si>
  <si>
    <t>1.947,7 Mio. €</t>
  </si>
  <si>
    <t>1.959,5 Mio. €</t>
  </si>
  <si>
    <t>1.985,7 Mio. €</t>
  </si>
  <si>
    <t>1.479,5 Mio. €</t>
  </si>
  <si>
    <t>1.488,5 Mio. €</t>
  </si>
  <si>
    <t>1.508,3 Mio. €</t>
  </si>
  <si>
    <t>805,7 Mio. €</t>
  </si>
  <si>
    <t>678,0 Mio. €</t>
  </si>
  <si>
    <t>576,0 Mio. €</t>
  </si>
  <si>
    <t>107,8 Mio. €</t>
  </si>
  <si>
    <t>721,5 Mio. €</t>
  </si>
  <si>
    <t>599,5 Mio. €</t>
  </si>
  <si>
    <t>490,4 Mio. €</t>
  </si>
  <si>
    <t>19,4 Mio. €</t>
  </si>
  <si>
    <t>720,7 Mio. €</t>
  </si>
  <si>
    <t>597,1 Mio. €</t>
  </si>
  <si>
    <t>486,6 Mio. €</t>
  </si>
  <si>
    <t>9,2 Mio. €</t>
  </si>
  <si>
    <t>7,544 Mio. €</t>
  </si>
  <si>
    <t>7,122 Mio. €</t>
  </si>
  <si>
    <t>7,047 Mio. €</t>
  </si>
  <si>
    <t>6,937 Mio. €</t>
  </si>
  <si>
    <t>(Sparkassenvorstände Rieger, Nemosi, Gastl sind ab 30.12.2014 nur noch beratende  Mitglieder ohne Stimmrecht)</t>
  </si>
  <si>
    <t>1,063 Mio. €</t>
  </si>
  <si>
    <t>0,900 Mio. €</t>
  </si>
  <si>
    <t>3,343 Mio. €</t>
  </si>
  <si>
    <t>5,116 Mio. €</t>
  </si>
  <si>
    <t>0,833 Mio. €</t>
  </si>
  <si>
    <t>1,250 Mio. €</t>
  </si>
  <si>
    <t>3,776 Mio. €</t>
  </si>
  <si>
    <t>1,078 Mio. €</t>
  </si>
  <si>
    <t>1,410 Mio. €</t>
  </si>
  <si>
    <t>1,732 Mio. €</t>
  </si>
  <si>
    <t>14,975% (worst case evtl. 2018)</t>
  </si>
  <si>
    <t>1.541,2 Mio. €</t>
  </si>
  <si>
    <t>1.550,6 Mio. €</t>
  </si>
  <si>
    <t>1.571,3 Mio. €</t>
  </si>
  <si>
    <t>169,5 Mio. €</t>
  </si>
  <si>
    <t>81,5 Mio. €</t>
  </si>
  <si>
    <t>72,2 Mio. €</t>
  </si>
  <si>
    <t>*) wegen falscher Angaben im Offenlegungsbericht zum Zinsschock (statt 200 nur 100)  maximaler Wert unterstellt!</t>
  </si>
  <si>
    <t>10,600% (gültig 2015)</t>
  </si>
  <si>
    <t>11,850% (gültig 2017)</t>
  </si>
  <si>
    <t>15,600% (worst case evtl. ab 2019)</t>
  </si>
  <si>
    <t>Forderungen und Verbindlichkeiten gegenüber Kreditinstituten und Kunden:</t>
  </si>
  <si>
    <t>Anteil Zuführung Fonds zu Insgesamt:</t>
  </si>
  <si>
    <t>Risikogewichtete Aktiva-OB Anl.1 Z. 60</t>
  </si>
  <si>
    <t>Landkreis Schweinfurt (60,3%), Stadt Schweinfurt (39,7%)</t>
  </si>
  <si>
    <t>Für die bei der Deutschen Bundesbank und bei der Bayerischen Landesbank unterhaltenen Guthaben wurden uns Zinsen in Höhe von 94.000</t>
  </si>
  <si>
    <t xml:space="preserve"> EUR (2015: 6.000 Euro) berechnet, die wir mit den unter Gewinn- und Verlustposten 1a ausgewiesenen Zinserträgen aus Kredit- </t>
  </si>
  <si>
    <t>und Geldmarktgeschäften verrechnet haben.</t>
  </si>
  <si>
    <t>Mio. €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</si>
</sst>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.0%"/>
    <numFmt numFmtId="169" formatCode="#,##0.0\ &quot;€&quot;"/>
    <numFmt numFmtId="170" formatCode="#,##0.000\ &quot;€&quot;"/>
    <numFmt numFmtId="171" formatCode="#,##0.0_ ;[Red]\-#,##0.0\ "/>
    <numFmt numFmtId="172" formatCode="0.000"/>
    <numFmt numFmtId="173" formatCode="_-* #,##0.000\ &quot;€&quot;_-;\-* #,##0.000\ &quot;€&quot;_-;_-* &quot;-&quot;???\ &quot;€&quot;_-;_-@_-"/>
    <numFmt numFmtId="174" formatCode="#,##0.000_ ;\-#,##0.000\ "/>
    <numFmt numFmtId="175" formatCode="0.000%"/>
  </numFmts>
  <fonts count="1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69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6" fontId="2" fillId="0" borderId="0" xfId="0" applyNumberFormat="1" applyFont="1" applyAlignment="1">
      <alignment horizontal="right"/>
    </xf>
    <xf numFmtId="10" fontId="5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6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0" fontId="2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6" fontId="0" fillId="0" borderId="0" xfId="0" applyNumberFormat="1" applyAlignment="1">
      <alignment horizontal="right"/>
    </xf>
    <xf numFmtId="0" fontId="2" fillId="0" borderId="0" xfId="0" applyFont="1" applyFill="1" applyAlignment="1">
      <alignment horizontal="right"/>
    </xf>
    <xf numFmtId="8" fontId="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6" fontId="0" fillId="0" borderId="0" xfId="0" applyNumberFormat="1" applyFill="1" applyAlignment="1">
      <alignment/>
    </xf>
    <xf numFmtId="0" fontId="7" fillId="0" borderId="0" xfId="0" applyFont="1" applyFill="1" applyAlignment="1">
      <alignment horizontal="right"/>
    </xf>
    <xf numFmtId="6" fontId="0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8" fontId="1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right"/>
    </xf>
    <xf numFmtId="10" fontId="1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2" fillId="0" borderId="7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4" xfId="0" applyBorder="1" applyAlignment="1">
      <alignment/>
    </xf>
    <xf numFmtId="10" fontId="0" fillId="0" borderId="10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172" fontId="0" fillId="0" borderId="11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2" borderId="0" xfId="0" applyNumberFormat="1" applyFill="1" applyAlignment="1">
      <alignment/>
    </xf>
    <xf numFmtId="172" fontId="0" fillId="3" borderId="0" xfId="0" applyNumberFormat="1" applyFill="1" applyAlignment="1">
      <alignment/>
    </xf>
    <xf numFmtId="6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Fill="1" applyAlignment="1">
      <alignment horizontal="right"/>
    </xf>
    <xf numFmtId="174" fontId="0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7" fillId="0" borderId="8" xfId="0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167" fontId="7" fillId="0" borderId="8" xfId="0" applyNumberFormat="1" applyFont="1" applyFill="1" applyBorder="1" applyAlignment="1">
      <alignment/>
    </xf>
    <xf numFmtId="172" fontId="7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9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168" fontId="0" fillId="0" borderId="0" xfId="0" applyNumberFormat="1" applyAlignment="1">
      <alignment/>
    </xf>
    <xf numFmtId="172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8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right"/>
    </xf>
    <xf numFmtId="169" fontId="14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7" fillId="0" borderId="2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0" fontId="1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10" fontId="0" fillId="0" borderId="1" xfId="0" applyNumberFormat="1" applyBorder="1" applyAlignment="1">
      <alignment/>
    </xf>
    <xf numFmtId="10" fontId="0" fillId="0" borderId="11" xfId="0" applyNumberFormat="1" applyBorder="1" applyAlignment="1">
      <alignment/>
    </xf>
    <xf numFmtId="6" fontId="7" fillId="0" borderId="0" xfId="0" applyNumberFormat="1" applyFont="1" applyFill="1" applyAlignment="1">
      <alignment/>
    </xf>
    <xf numFmtId="6" fontId="7" fillId="0" borderId="0" xfId="0" applyNumberFormat="1" applyFont="1" applyFill="1" applyAlignment="1">
      <alignment horizontal="right"/>
    </xf>
    <xf numFmtId="10" fontId="1" fillId="0" borderId="0" xfId="0" applyNumberFormat="1" applyFont="1" applyAlignment="1">
      <alignment horizontal="left"/>
    </xf>
    <xf numFmtId="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0" fillId="0" borderId="11" xfId="0" applyFill="1" applyBorder="1" applyAlignment="1">
      <alignment/>
    </xf>
    <xf numFmtId="171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6" fontId="7" fillId="0" borderId="0" xfId="0" applyNumberFormat="1" applyFont="1" applyAlignment="1">
      <alignment/>
    </xf>
    <xf numFmtId="6" fontId="7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1" fillId="4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75" fontId="8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tabSelected="1" zoomScale="75" zoomScaleNormal="75" workbookViewId="0" topLeftCell="A1">
      <selection activeCell="O96" sqref="O96"/>
    </sheetView>
  </sheetViews>
  <sheetFormatPr defaultColWidth="11.421875" defaultRowHeight="12.75"/>
  <cols>
    <col min="1" max="1" width="24.140625" style="0" customWidth="1"/>
    <col min="5" max="5" width="13.7109375" style="0" customWidth="1"/>
    <col min="6" max="6" width="12.8515625" style="0" customWidth="1"/>
    <col min="7" max="7" width="13.421875" style="0" customWidth="1"/>
    <col min="8" max="8" width="12.8515625" style="0" customWidth="1"/>
    <col min="9" max="9" width="12.28125" style="0" customWidth="1"/>
  </cols>
  <sheetData>
    <row r="1" spans="1:9" s="120" customFormat="1" ht="18">
      <c r="A1" s="156" t="s">
        <v>154</v>
      </c>
      <c r="B1" s="157"/>
      <c r="C1" s="157"/>
      <c r="D1" s="157"/>
      <c r="E1" s="157"/>
      <c r="F1" s="157"/>
      <c r="G1" s="157"/>
      <c r="H1" s="158"/>
      <c r="I1" s="158"/>
    </row>
    <row r="2" spans="1:8" ht="12.75">
      <c r="A2" s="1"/>
      <c r="H2" t="s">
        <v>34</v>
      </c>
    </row>
    <row r="3" s="120" customFormat="1" ht="18">
      <c r="A3" s="116" t="s">
        <v>73</v>
      </c>
    </row>
    <row r="4" ht="12.75">
      <c r="A4" s="2" t="s">
        <v>156</v>
      </c>
    </row>
    <row r="5" spans="1:3" ht="12.75">
      <c r="A5" s="54" t="s">
        <v>155</v>
      </c>
      <c r="B5" s="53"/>
      <c r="C5" s="53"/>
    </row>
    <row r="6" spans="1:3" ht="12.75">
      <c r="A6" s="54" t="s">
        <v>399</v>
      </c>
      <c r="B6" s="53"/>
      <c r="C6" s="53"/>
    </row>
    <row r="7" spans="1:3" ht="12.75">
      <c r="A7" s="54"/>
      <c r="B7" s="53"/>
      <c r="C7" s="53"/>
    </row>
    <row r="8" s="116" customFormat="1" ht="18">
      <c r="A8" s="116" t="s">
        <v>133</v>
      </c>
    </row>
    <row r="9" ht="12.75">
      <c r="A9" s="1"/>
    </row>
    <row r="10" spans="1:8" ht="12.75">
      <c r="A10" s="1"/>
      <c r="D10" s="14">
        <v>2016</v>
      </c>
      <c r="E10" s="14">
        <v>2015</v>
      </c>
      <c r="F10" s="14">
        <v>2014</v>
      </c>
      <c r="G10" s="14">
        <v>2013</v>
      </c>
      <c r="H10" s="14">
        <v>2012</v>
      </c>
    </row>
    <row r="11" spans="1:8" s="14" customFormat="1" ht="12.75">
      <c r="A11" s="2" t="s">
        <v>2</v>
      </c>
      <c r="D11" s="133" t="s">
        <v>286</v>
      </c>
      <c r="E11" s="15" t="s">
        <v>157</v>
      </c>
      <c r="F11" s="5" t="s">
        <v>158</v>
      </c>
      <c r="G11" s="5" t="s">
        <v>159</v>
      </c>
      <c r="H11" s="5" t="s">
        <v>160</v>
      </c>
    </row>
    <row r="12" spans="1:8" ht="12.75">
      <c r="A12" s="1"/>
      <c r="B12" s="11"/>
      <c r="C12" s="11"/>
      <c r="D12" s="1"/>
      <c r="E12" s="1"/>
      <c r="F12" s="5"/>
      <c r="G12" s="5"/>
      <c r="H12" s="5" t="s">
        <v>34</v>
      </c>
    </row>
    <row r="13" spans="1:8" ht="12.75">
      <c r="A13" s="2" t="s">
        <v>0</v>
      </c>
      <c r="B13" s="11"/>
      <c r="C13" s="11"/>
      <c r="D13" s="7" t="s">
        <v>287</v>
      </c>
      <c r="E13" s="5" t="s">
        <v>161</v>
      </c>
      <c r="F13" s="5" t="s">
        <v>162</v>
      </c>
      <c r="G13" s="5" t="s">
        <v>163</v>
      </c>
      <c r="H13" s="5" t="s">
        <v>164</v>
      </c>
    </row>
    <row r="14" spans="1:8" ht="12.75">
      <c r="A14" s="2" t="s">
        <v>1</v>
      </c>
      <c r="B14" s="14"/>
      <c r="C14" s="14"/>
      <c r="D14" s="7" t="s">
        <v>288</v>
      </c>
      <c r="E14" s="5" t="s">
        <v>165</v>
      </c>
      <c r="F14" s="5" t="s">
        <v>166</v>
      </c>
      <c r="G14" s="5" t="s">
        <v>167</v>
      </c>
      <c r="H14" s="5" t="s">
        <v>168</v>
      </c>
    </row>
    <row r="15" spans="1:8" ht="12.75">
      <c r="A15" s="2"/>
      <c r="B15" s="14"/>
      <c r="C15" s="14"/>
      <c r="D15" s="14"/>
      <c r="E15" s="7"/>
      <c r="F15" s="5"/>
      <c r="G15" s="5"/>
      <c r="H15" s="5"/>
    </row>
    <row r="16" spans="1:6" ht="12.75">
      <c r="A16" s="43" t="s">
        <v>289</v>
      </c>
      <c r="B16" s="14"/>
      <c r="C16" s="14"/>
      <c r="D16" s="14"/>
      <c r="E16" s="14"/>
      <c r="F16" s="14"/>
    </row>
    <row r="17" spans="1:9" s="13" customFormat="1" ht="12.75">
      <c r="A17" s="53" t="s">
        <v>400</v>
      </c>
      <c r="B17"/>
      <c r="C17"/>
      <c r="D17"/>
      <c r="E17"/>
      <c r="F17"/>
      <c r="G17"/>
      <c r="H17"/>
      <c r="I17"/>
    </row>
    <row r="18" spans="1:9" s="13" customFormat="1" ht="12.75">
      <c r="A18" s="53" t="s">
        <v>401</v>
      </c>
      <c r="B18"/>
      <c r="C18"/>
      <c r="D18"/>
      <c r="E18"/>
      <c r="F18"/>
      <c r="G18"/>
      <c r="H18"/>
      <c r="I18"/>
    </row>
    <row r="19" spans="1:9" s="13" customFormat="1" ht="12.75">
      <c r="A19" s="53" t="s">
        <v>402</v>
      </c>
      <c r="B19"/>
      <c r="C19"/>
      <c r="D19"/>
      <c r="E19"/>
      <c r="F19"/>
      <c r="G19"/>
      <c r="H19"/>
      <c r="I19"/>
    </row>
    <row r="20" spans="1:9" s="13" customFormat="1" ht="12.75">
      <c r="A20" s="53"/>
      <c r="B20"/>
      <c r="C20"/>
      <c r="D20"/>
      <c r="E20"/>
      <c r="F20"/>
      <c r="G20"/>
      <c r="H20"/>
      <c r="I20"/>
    </row>
    <row r="21" spans="1:9" s="13" customFormat="1" ht="12.75">
      <c r="A21" s="43" t="s">
        <v>151</v>
      </c>
      <c r="B21" s="14"/>
      <c r="C21"/>
      <c r="D21"/>
      <c r="E21"/>
      <c r="F21"/>
      <c r="G21"/>
      <c r="H21"/>
      <c r="I21"/>
    </row>
    <row r="22" spans="1:9" s="13" customFormat="1" ht="12.75">
      <c r="A22" s="53" t="s">
        <v>290</v>
      </c>
      <c r="B22"/>
      <c r="C22"/>
      <c r="D22"/>
      <c r="E22"/>
      <c r="F22"/>
      <c r="G22"/>
      <c r="H22"/>
      <c r="I22"/>
    </row>
    <row r="23" spans="1:9" s="13" customFormat="1" ht="12.75">
      <c r="A23" s="53" t="s">
        <v>291</v>
      </c>
      <c r="B23"/>
      <c r="C23"/>
      <c r="D23"/>
      <c r="E23"/>
      <c r="F23"/>
      <c r="G23"/>
      <c r="H23"/>
      <c r="I23"/>
    </row>
    <row r="24" spans="1:9" s="13" customFormat="1" ht="12.75">
      <c r="A24" s="53" t="s">
        <v>292</v>
      </c>
      <c r="B24"/>
      <c r="C24"/>
      <c r="D24"/>
      <c r="E24"/>
      <c r="F24"/>
      <c r="G24"/>
      <c r="H24"/>
      <c r="I24"/>
    </row>
    <row r="25" spans="1:9" s="13" customFormat="1" ht="12.75">
      <c r="A25"/>
      <c r="B25"/>
      <c r="C25"/>
      <c r="D25"/>
      <c r="E25"/>
      <c r="F25"/>
      <c r="G25"/>
      <c r="H25"/>
      <c r="I25"/>
    </row>
    <row r="26" spans="1:9" s="13" customFormat="1" ht="12.75">
      <c r="A26"/>
      <c r="B26"/>
      <c r="C26"/>
      <c r="D26"/>
      <c r="E26"/>
      <c r="F26"/>
      <c r="G26"/>
      <c r="H26"/>
      <c r="I26"/>
    </row>
    <row r="27" spans="1:9" s="13" customFormat="1" ht="12.75">
      <c r="A27"/>
      <c r="B27"/>
      <c r="C27"/>
      <c r="D27"/>
      <c r="E27"/>
      <c r="F27"/>
      <c r="G27"/>
      <c r="H27"/>
      <c r="I27"/>
    </row>
    <row r="28" spans="1:2" s="13" customFormat="1" ht="18">
      <c r="A28" s="124" t="s">
        <v>396</v>
      </c>
      <c r="B28" s="124"/>
    </row>
    <row r="29" spans="4:8" s="13" customFormat="1" ht="12.75">
      <c r="D29" s="14">
        <v>2016</v>
      </c>
      <c r="E29" s="14">
        <v>2015</v>
      </c>
      <c r="F29" s="14">
        <v>2014</v>
      </c>
      <c r="G29" s="14">
        <v>2013</v>
      </c>
      <c r="H29" s="14">
        <v>2012</v>
      </c>
    </row>
    <row r="30" spans="1:8" ht="12.75">
      <c r="A30" s="1" t="s">
        <v>23</v>
      </c>
      <c r="B30" s="11"/>
      <c r="C30" s="11"/>
      <c r="D30" s="5" t="s">
        <v>293</v>
      </c>
      <c r="E30" s="5" t="s">
        <v>169</v>
      </c>
      <c r="F30" s="32" t="s">
        <v>170</v>
      </c>
      <c r="G30" s="5" t="s">
        <v>171</v>
      </c>
      <c r="H30" s="5" t="s">
        <v>172</v>
      </c>
    </row>
    <row r="31" spans="1:8" ht="12.75">
      <c r="A31" s="1" t="s">
        <v>24</v>
      </c>
      <c r="B31" s="11"/>
      <c r="C31" s="11"/>
      <c r="D31" s="15" t="s">
        <v>294</v>
      </c>
      <c r="E31" s="15" t="s">
        <v>173</v>
      </c>
      <c r="F31" s="12" t="s">
        <v>174</v>
      </c>
      <c r="G31" s="5" t="s">
        <v>175</v>
      </c>
      <c r="H31" s="143" t="s">
        <v>176</v>
      </c>
    </row>
    <row r="32" spans="1:8" ht="12.75">
      <c r="A32" s="54" t="s">
        <v>25</v>
      </c>
      <c r="B32" s="11"/>
      <c r="C32" s="11"/>
      <c r="D32" s="5" t="s">
        <v>295</v>
      </c>
      <c r="E32" s="5" t="s">
        <v>296</v>
      </c>
      <c r="F32" s="12" t="s">
        <v>177</v>
      </c>
      <c r="G32" s="5" t="s">
        <v>178</v>
      </c>
      <c r="H32" s="15" t="s">
        <v>179</v>
      </c>
    </row>
    <row r="33" spans="1:8" ht="12.75">
      <c r="A33" s="1"/>
      <c r="B33" s="11"/>
      <c r="C33" s="11"/>
      <c r="D33" s="11"/>
      <c r="E33" s="21"/>
      <c r="F33" s="12"/>
      <c r="G33" s="5"/>
      <c r="H33" s="5"/>
    </row>
    <row r="34" spans="1:8" ht="12.75">
      <c r="A34" s="1" t="s">
        <v>26</v>
      </c>
      <c r="B34" s="11"/>
      <c r="C34" s="11"/>
      <c r="D34" s="5" t="s">
        <v>297</v>
      </c>
      <c r="E34" s="5" t="s">
        <v>180</v>
      </c>
      <c r="F34" s="12" t="s">
        <v>181</v>
      </c>
      <c r="G34" s="5" t="s">
        <v>182</v>
      </c>
      <c r="H34" s="5" t="s">
        <v>183</v>
      </c>
    </row>
    <row r="35" spans="1:8" ht="12.75">
      <c r="A35" s="1" t="s">
        <v>138</v>
      </c>
      <c r="B35" s="11"/>
      <c r="C35" s="11"/>
      <c r="D35" s="15" t="s">
        <v>298</v>
      </c>
      <c r="E35" s="15" t="s">
        <v>184</v>
      </c>
      <c r="F35" s="12" t="s">
        <v>185</v>
      </c>
      <c r="G35" s="5" t="s">
        <v>186</v>
      </c>
      <c r="H35" s="15" t="s">
        <v>187</v>
      </c>
    </row>
    <row r="36" spans="1:8" ht="12.75">
      <c r="A36" s="1" t="s">
        <v>127</v>
      </c>
      <c r="B36" s="11"/>
      <c r="C36" s="11"/>
      <c r="D36" s="15" t="s">
        <v>299</v>
      </c>
      <c r="E36" s="15" t="s">
        <v>188</v>
      </c>
      <c r="F36" s="12" t="s">
        <v>189</v>
      </c>
      <c r="G36" s="5" t="s">
        <v>190</v>
      </c>
      <c r="H36" s="15" t="s">
        <v>191</v>
      </c>
    </row>
    <row r="37" spans="1:9" ht="12.75">
      <c r="A37" s="1"/>
      <c r="B37" s="11"/>
      <c r="F37" s="22"/>
      <c r="G37" s="12"/>
      <c r="H37" s="5"/>
      <c r="I37" s="15"/>
    </row>
    <row r="38" spans="1:9" s="120" customFormat="1" ht="18">
      <c r="A38" s="116" t="s">
        <v>134</v>
      </c>
      <c r="F38" s="122"/>
      <c r="G38" s="123"/>
      <c r="H38" s="121"/>
      <c r="I38" s="122"/>
    </row>
    <row r="39" spans="1:8" ht="12.75">
      <c r="A39" s="1"/>
      <c r="B39" s="11"/>
      <c r="D39" s="24">
        <v>2016</v>
      </c>
      <c r="E39" s="24">
        <v>2015</v>
      </c>
      <c r="F39" s="24">
        <v>2014</v>
      </c>
      <c r="G39" s="24">
        <v>2013</v>
      </c>
      <c r="H39" s="24">
        <v>2012</v>
      </c>
    </row>
    <row r="40" spans="1:8" ht="12.75">
      <c r="A40" s="1" t="s">
        <v>12</v>
      </c>
      <c r="D40" s="5" t="s">
        <v>300</v>
      </c>
      <c r="E40" s="5" t="s">
        <v>192</v>
      </c>
      <c r="F40" s="5" t="s">
        <v>193</v>
      </c>
      <c r="G40" s="5" t="s">
        <v>194</v>
      </c>
      <c r="H40" s="5" t="s">
        <v>195</v>
      </c>
    </row>
    <row r="41" spans="1:8" ht="12.75">
      <c r="A41" s="1" t="s">
        <v>11</v>
      </c>
      <c r="D41" s="5" t="s">
        <v>301</v>
      </c>
      <c r="E41" s="5" t="s">
        <v>196</v>
      </c>
      <c r="F41" s="5" t="s">
        <v>197</v>
      </c>
      <c r="G41" s="5" t="s">
        <v>198</v>
      </c>
      <c r="H41" s="5" t="s">
        <v>199</v>
      </c>
    </row>
    <row r="42" spans="1:8" ht="12.75">
      <c r="A42" s="2" t="s">
        <v>38</v>
      </c>
      <c r="B42" s="14"/>
      <c r="D42" s="33" t="s">
        <v>302</v>
      </c>
      <c r="E42" s="33" t="s">
        <v>200</v>
      </c>
      <c r="F42" s="7" t="s">
        <v>201</v>
      </c>
      <c r="G42" s="7" t="s">
        <v>202</v>
      </c>
      <c r="H42" s="7" t="s">
        <v>203</v>
      </c>
    </row>
    <row r="43" spans="1:7" ht="12.75">
      <c r="A43" s="2"/>
      <c r="C43" s="21"/>
      <c r="E43" s="21"/>
      <c r="F43" s="5"/>
      <c r="G43" s="5"/>
    </row>
    <row r="44" spans="1:8" ht="12.75">
      <c r="A44" s="44" t="s">
        <v>128</v>
      </c>
      <c r="C44" s="21"/>
      <c r="D44" s="5" t="s">
        <v>303</v>
      </c>
      <c r="E44" s="5" t="s">
        <v>375</v>
      </c>
      <c r="F44" s="5" t="s">
        <v>376</v>
      </c>
      <c r="G44" s="5" t="s">
        <v>379</v>
      </c>
      <c r="H44" s="5" t="s">
        <v>382</v>
      </c>
    </row>
    <row r="45" spans="1:8" ht="12.75">
      <c r="A45" s="1" t="s">
        <v>13</v>
      </c>
      <c r="B45" s="11"/>
      <c r="D45" s="5" t="s">
        <v>304</v>
      </c>
      <c r="E45" s="5" t="s">
        <v>204</v>
      </c>
      <c r="F45" s="5" t="s">
        <v>205</v>
      </c>
      <c r="G45" s="5" t="s">
        <v>206</v>
      </c>
      <c r="H45" s="5" t="s">
        <v>207</v>
      </c>
    </row>
    <row r="46" spans="1:8" ht="12.75">
      <c r="A46" s="1"/>
      <c r="B46" s="11"/>
      <c r="D46" s="5"/>
      <c r="E46" s="5"/>
      <c r="F46" s="5"/>
      <c r="G46" s="5"/>
      <c r="H46" s="5"/>
    </row>
    <row r="47" spans="1:6" s="120" customFormat="1" ht="18">
      <c r="A47" s="116" t="s">
        <v>146</v>
      </c>
      <c r="C47" s="121"/>
      <c r="D47" s="121"/>
      <c r="E47" s="121"/>
      <c r="F47" s="121"/>
    </row>
    <row r="48" spans="1:8" ht="12.75">
      <c r="A48" s="1"/>
      <c r="B48" s="11"/>
      <c r="D48" s="24">
        <v>2016</v>
      </c>
      <c r="E48" s="24">
        <v>2015</v>
      </c>
      <c r="F48" s="24">
        <v>2014</v>
      </c>
      <c r="G48" s="24">
        <v>2013</v>
      </c>
      <c r="H48" s="24">
        <v>2012</v>
      </c>
    </row>
    <row r="49" spans="1:8" ht="12.75">
      <c r="A49" s="1" t="s">
        <v>61</v>
      </c>
      <c r="B49" s="11"/>
      <c r="D49" s="5" t="s">
        <v>305</v>
      </c>
      <c r="E49" s="5" t="s">
        <v>208</v>
      </c>
      <c r="F49" s="5" t="s">
        <v>209</v>
      </c>
      <c r="G49" s="5" t="s">
        <v>210</v>
      </c>
      <c r="H49" s="5" t="s">
        <v>211</v>
      </c>
    </row>
    <row r="50" spans="1:8" ht="12.75">
      <c r="A50" s="1" t="s">
        <v>62</v>
      </c>
      <c r="B50" s="11"/>
      <c r="D50" s="5" t="s">
        <v>147</v>
      </c>
      <c r="E50" s="5" t="s">
        <v>212</v>
      </c>
      <c r="F50" s="5" t="s">
        <v>213</v>
      </c>
      <c r="G50" s="5" t="s">
        <v>214</v>
      </c>
      <c r="H50" s="5" t="s">
        <v>215</v>
      </c>
    </row>
    <row r="51" spans="1:8" ht="12.75">
      <c r="A51" s="1" t="s">
        <v>15</v>
      </c>
      <c r="B51" s="11"/>
      <c r="D51" s="24">
        <v>541</v>
      </c>
      <c r="E51" s="24">
        <v>547</v>
      </c>
      <c r="F51" s="144">
        <v>536</v>
      </c>
      <c r="G51" s="144">
        <v>524</v>
      </c>
      <c r="H51" s="144">
        <v>533</v>
      </c>
    </row>
    <row r="52" spans="1:8" ht="12.75">
      <c r="A52" s="1"/>
      <c r="B52" s="11"/>
      <c r="D52" s="24"/>
      <c r="E52" s="24"/>
      <c r="F52" s="24"/>
      <c r="G52" s="24"/>
      <c r="H52" s="24"/>
    </row>
    <row r="53" spans="1:8" ht="12.75">
      <c r="A53" s="44" t="s">
        <v>143</v>
      </c>
      <c r="D53" s="132" t="s">
        <v>75</v>
      </c>
      <c r="E53" s="132" t="s">
        <v>306</v>
      </c>
      <c r="F53" s="132" t="s">
        <v>377</v>
      </c>
      <c r="G53" s="132" t="s">
        <v>380</v>
      </c>
      <c r="H53" s="132" t="s">
        <v>383</v>
      </c>
    </row>
    <row r="54" spans="1:8" ht="12.75">
      <c r="A54" s="44" t="s">
        <v>144</v>
      </c>
      <c r="D54" s="132" t="s">
        <v>307</v>
      </c>
      <c r="E54" s="132" t="s">
        <v>75</v>
      </c>
      <c r="F54" s="132" t="s">
        <v>75</v>
      </c>
      <c r="G54" s="132" t="s">
        <v>75</v>
      </c>
      <c r="H54" s="132" t="s">
        <v>75</v>
      </c>
    </row>
    <row r="55" spans="1:9" ht="12.75">
      <c r="A55" s="44" t="s">
        <v>145</v>
      </c>
      <c r="D55" s="132" t="s">
        <v>308</v>
      </c>
      <c r="E55" s="132" t="s">
        <v>309</v>
      </c>
      <c r="F55" s="132" t="s">
        <v>378</v>
      </c>
      <c r="G55" s="132" t="s">
        <v>381</v>
      </c>
      <c r="H55" s="132" t="s">
        <v>384</v>
      </c>
      <c r="I55" s="1"/>
    </row>
    <row r="56" spans="1:9" ht="12.75">
      <c r="A56" s="2"/>
      <c r="D56" s="132"/>
      <c r="E56" s="132"/>
      <c r="F56" s="132"/>
      <c r="G56" s="132"/>
      <c r="H56" s="132"/>
      <c r="I56" s="1"/>
    </row>
    <row r="57" spans="1:8" ht="12.75">
      <c r="A57" s="2" t="s">
        <v>14</v>
      </c>
      <c r="D57" s="5" t="s">
        <v>310</v>
      </c>
      <c r="E57" s="5" t="s">
        <v>216</v>
      </c>
      <c r="F57" s="5" t="s">
        <v>217</v>
      </c>
      <c r="G57" s="5" t="s">
        <v>218</v>
      </c>
      <c r="H57" s="5" t="s">
        <v>219</v>
      </c>
    </row>
    <row r="58" spans="1:9" ht="12.75">
      <c r="A58" s="2"/>
      <c r="G58" s="21"/>
      <c r="H58" s="5"/>
      <c r="I58" s="5"/>
    </row>
    <row r="59" spans="1:9" s="120" customFormat="1" ht="18">
      <c r="A59" s="116" t="s">
        <v>41</v>
      </c>
      <c r="G59" s="121"/>
      <c r="H59" s="121"/>
      <c r="I59" s="121"/>
    </row>
    <row r="60" spans="1:8" ht="12.75">
      <c r="A60" s="2"/>
      <c r="D60" s="31">
        <v>2016</v>
      </c>
      <c r="E60" s="31">
        <v>2015</v>
      </c>
      <c r="F60" s="31">
        <v>2014</v>
      </c>
      <c r="G60" s="31">
        <v>2013</v>
      </c>
      <c r="H60" s="31">
        <v>2012</v>
      </c>
    </row>
    <row r="61" spans="1:8" ht="12.75">
      <c r="A61" s="2" t="s">
        <v>59</v>
      </c>
      <c r="D61" s="5" t="s">
        <v>311</v>
      </c>
      <c r="E61" s="5" t="s">
        <v>220</v>
      </c>
      <c r="F61" s="5" t="s">
        <v>221</v>
      </c>
      <c r="G61" s="5" t="s">
        <v>222</v>
      </c>
      <c r="H61" s="5" t="s">
        <v>223</v>
      </c>
    </row>
    <row r="62" spans="1:8" ht="12.75">
      <c r="A62" s="2" t="s">
        <v>3</v>
      </c>
      <c r="B62" s="1" t="s">
        <v>4</v>
      </c>
      <c r="D62" s="5" t="s">
        <v>312</v>
      </c>
      <c r="E62" s="5" t="s">
        <v>224</v>
      </c>
      <c r="F62" s="5" t="s">
        <v>225</v>
      </c>
      <c r="G62" s="5" t="s">
        <v>226</v>
      </c>
      <c r="H62" s="5" t="s">
        <v>227</v>
      </c>
    </row>
    <row r="63" spans="1:8" ht="12.75">
      <c r="A63" s="2" t="s">
        <v>40</v>
      </c>
      <c r="B63" s="1"/>
      <c r="D63" s="7" t="s">
        <v>313</v>
      </c>
      <c r="E63" s="7" t="s">
        <v>228</v>
      </c>
      <c r="F63" s="7" t="s">
        <v>229</v>
      </c>
      <c r="G63" s="7" t="s">
        <v>230</v>
      </c>
      <c r="H63" s="7" t="s">
        <v>231</v>
      </c>
    </row>
    <row r="64" spans="1:9" ht="12.75">
      <c r="A64" s="2"/>
      <c r="B64" s="1"/>
      <c r="G64" s="21"/>
      <c r="H64" s="5"/>
      <c r="I64" s="5"/>
    </row>
    <row r="65" spans="1:9" ht="12.75">
      <c r="A65" s="44" t="s">
        <v>54</v>
      </c>
      <c r="B65" s="53"/>
      <c r="C65" s="53"/>
      <c r="D65" s="53"/>
      <c r="E65" s="31">
        <v>2011</v>
      </c>
      <c r="F65" s="52">
        <v>2010</v>
      </c>
      <c r="G65" s="52">
        <v>2009</v>
      </c>
      <c r="H65" s="52">
        <v>2008</v>
      </c>
      <c r="I65" s="52"/>
    </row>
    <row r="66" spans="1:9" ht="12.75">
      <c r="A66" s="44" t="s">
        <v>59</v>
      </c>
      <c r="B66" s="53"/>
      <c r="C66" s="53"/>
      <c r="D66" s="53"/>
      <c r="E66" s="35" t="s">
        <v>232</v>
      </c>
      <c r="F66" s="35" t="s">
        <v>148</v>
      </c>
      <c r="G66" s="35" t="s">
        <v>75</v>
      </c>
      <c r="H66" s="35" t="s">
        <v>75</v>
      </c>
      <c r="I66" s="35"/>
    </row>
    <row r="67" spans="1:9" ht="12.75">
      <c r="A67" s="44" t="s">
        <v>3</v>
      </c>
      <c r="B67" s="54" t="s">
        <v>4</v>
      </c>
      <c r="C67" s="53"/>
      <c r="D67" s="53"/>
      <c r="E67" s="35" t="s">
        <v>233</v>
      </c>
      <c r="F67" s="35" t="s">
        <v>234</v>
      </c>
      <c r="G67" s="35" t="s">
        <v>235</v>
      </c>
      <c r="H67" s="35" t="s">
        <v>236</v>
      </c>
      <c r="I67" s="35"/>
    </row>
    <row r="68" spans="1:9" ht="12.75">
      <c r="A68" s="44" t="s">
        <v>40</v>
      </c>
      <c r="B68" s="54"/>
      <c r="C68" s="53"/>
      <c r="D68" s="53"/>
      <c r="E68" s="41" t="s">
        <v>237</v>
      </c>
      <c r="F68" s="41" t="s">
        <v>234</v>
      </c>
      <c r="G68" s="41" t="s">
        <v>235</v>
      </c>
      <c r="H68" s="41" t="s">
        <v>236</v>
      </c>
      <c r="I68" s="41"/>
    </row>
    <row r="69" spans="1:9" ht="12.75">
      <c r="A69" s="2"/>
      <c r="B69" s="1"/>
      <c r="G69" s="21"/>
      <c r="H69" s="5"/>
      <c r="I69" s="5"/>
    </row>
    <row r="70" ht="12.75">
      <c r="A70" s="2"/>
    </row>
    <row r="71" s="120" customFormat="1" ht="18">
      <c r="A71" s="116" t="s">
        <v>42</v>
      </c>
    </row>
    <row r="72" spans="1:8" s="9" customFormat="1" ht="15">
      <c r="A72" s="11"/>
      <c r="B72" s="11"/>
      <c r="C72" s="11"/>
      <c r="D72" s="37">
        <v>2016</v>
      </c>
      <c r="E72" s="37">
        <v>2015</v>
      </c>
      <c r="F72" s="37">
        <v>2014</v>
      </c>
      <c r="G72" s="37">
        <v>2013</v>
      </c>
      <c r="H72" s="37">
        <v>2012</v>
      </c>
    </row>
    <row r="73" spans="1:8" ht="12.75">
      <c r="A73" s="14" t="s">
        <v>129</v>
      </c>
      <c r="B73" s="14"/>
      <c r="C73" s="14"/>
      <c r="D73" s="5" t="s">
        <v>314</v>
      </c>
      <c r="E73" s="5" t="s">
        <v>238</v>
      </c>
      <c r="F73" s="5" t="s">
        <v>239</v>
      </c>
      <c r="G73" s="5" t="s">
        <v>240</v>
      </c>
      <c r="H73" s="5" t="s">
        <v>241</v>
      </c>
    </row>
    <row r="74" spans="1:8" ht="12.75">
      <c r="A74" s="14" t="s">
        <v>35</v>
      </c>
      <c r="B74" s="11"/>
      <c r="C74" s="11"/>
      <c r="D74" s="5" t="s">
        <v>315</v>
      </c>
      <c r="E74" s="5" t="s">
        <v>242</v>
      </c>
      <c r="F74" s="5" t="s">
        <v>243</v>
      </c>
      <c r="G74" s="5" t="s">
        <v>152</v>
      </c>
      <c r="H74" s="5" t="s">
        <v>244</v>
      </c>
    </row>
    <row r="75" spans="1:8" ht="12.75">
      <c r="A75" s="14" t="s">
        <v>55</v>
      </c>
      <c r="B75" s="11"/>
      <c r="C75" s="11"/>
      <c r="D75" s="7" t="s">
        <v>316</v>
      </c>
      <c r="E75" s="7" t="s">
        <v>245</v>
      </c>
      <c r="F75" s="7" t="s">
        <v>246</v>
      </c>
      <c r="G75" s="7" t="s">
        <v>247</v>
      </c>
      <c r="H75" s="7" t="s">
        <v>248</v>
      </c>
    </row>
    <row r="76" spans="1:9" ht="12.75">
      <c r="A76" s="44" t="s">
        <v>397</v>
      </c>
      <c r="B76" s="1"/>
      <c r="D76" s="108">
        <v>0.597</v>
      </c>
      <c r="E76" s="108">
        <v>0.277</v>
      </c>
      <c r="F76" s="108">
        <v>0.217</v>
      </c>
      <c r="G76" s="108">
        <v>0.373</v>
      </c>
      <c r="H76" s="108">
        <v>0.402</v>
      </c>
      <c r="I76" s="7"/>
    </row>
    <row r="77" spans="1:9" ht="12.75">
      <c r="A77" s="2"/>
      <c r="B77" s="1"/>
      <c r="G77" s="5"/>
      <c r="H77" s="5" t="s">
        <v>32</v>
      </c>
      <c r="I77" s="5"/>
    </row>
    <row r="78" spans="1:9" ht="15.75">
      <c r="A78" s="8" t="s">
        <v>72</v>
      </c>
      <c r="B78" s="9"/>
      <c r="G78" s="23"/>
      <c r="H78" s="23"/>
      <c r="I78" s="23"/>
    </row>
    <row r="79" spans="1:9" ht="12.75">
      <c r="A79" s="2"/>
      <c r="B79" s="1"/>
      <c r="G79" s="5"/>
      <c r="H79" s="5"/>
      <c r="I79" s="5"/>
    </row>
    <row r="80" spans="1:9" ht="15.75">
      <c r="A80" s="8" t="s">
        <v>44</v>
      </c>
      <c r="B80" s="1"/>
      <c r="G80" s="5"/>
      <c r="H80" s="5"/>
      <c r="I80" s="1"/>
    </row>
    <row r="81" spans="1:9" ht="12.75">
      <c r="A81" s="2"/>
      <c r="B81" s="1"/>
      <c r="E81" s="24">
        <v>2016</v>
      </c>
      <c r="F81" s="24">
        <v>2015</v>
      </c>
      <c r="G81" s="24">
        <v>2014</v>
      </c>
      <c r="H81" s="5">
        <v>2013</v>
      </c>
      <c r="I81" s="5">
        <v>2012</v>
      </c>
    </row>
    <row r="82" spans="1:9" ht="12.75">
      <c r="A82" s="2" t="s">
        <v>52</v>
      </c>
      <c r="B82" s="1"/>
      <c r="E82" s="5" t="s">
        <v>316</v>
      </c>
      <c r="F82" s="7" t="s">
        <v>245</v>
      </c>
      <c r="G82" s="7" t="s">
        <v>246</v>
      </c>
      <c r="H82" s="7" t="s">
        <v>247</v>
      </c>
      <c r="I82" s="7" t="s">
        <v>248</v>
      </c>
    </row>
    <row r="83" spans="1:9" ht="12.75">
      <c r="A83" s="1" t="s">
        <v>45</v>
      </c>
      <c r="E83" s="36" t="s">
        <v>39</v>
      </c>
      <c r="F83" s="36" t="s">
        <v>39</v>
      </c>
      <c r="G83" s="36" t="s">
        <v>39</v>
      </c>
      <c r="H83" s="36" t="s">
        <v>39</v>
      </c>
      <c r="I83" s="36" t="s">
        <v>39</v>
      </c>
    </row>
    <row r="84" spans="1:9" ht="12.75">
      <c r="A84" s="1" t="s">
        <v>29</v>
      </c>
      <c r="E84" s="5" t="s">
        <v>316</v>
      </c>
      <c r="F84" s="5" t="s">
        <v>245</v>
      </c>
      <c r="G84" s="5" t="s">
        <v>246</v>
      </c>
      <c r="H84" s="5" t="s">
        <v>247</v>
      </c>
      <c r="I84" s="5" t="s">
        <v>248</v>
      </c>
    </row>
    <row r="85" spans="1:9" s="1" customFormat="1" ht="12">
      <c r="A85" s="29" t="s">
        <v>36</v>
      </c>
      <c r="B85" s="29"/>
      <c r="C85" s="29"/>
      <c r="D85" s="29"/>
      <c r="E85" s="48" t="s">
        <v>317</v>
      </c>
      <c r="F85" s="48" t="s">
        <v>249</v>
      </c>
      <c r="G85" s="48" t="s">
        <v>250</v>
      </c>
      <c r="H85" s="48" t="s">
        <v>251</v>
      </c>
      <c r="I85" s="48" t="s">
        <v>252</v>
      </c>
    </row>
    <row r="86" spans="1:9" ht="12.75">
      <c r="A86" s="16" t="s">
        <v>63</v>
      </c>
      <c r="B86" s="17"/>
      <c r="C86" s="17"/>
      <c r="D86" s="17"/>
      <c r="E86" s="26" t="s">
        <v>318</v>
      </c>
      <c r="F86" s="26" t="s">
        <v>253</v>
      </c>
      <c r="G86" s="26" t="s">
        <v>254</v>
      </c>
      <c r="H86" s="26" t="s">
        <v>255</v>
      </c>
      <c r="I86" s="26" t="s">
        <v>256</v>
      </c>
    </row>
    <row r="87" spans="1:9" ht="12.75">
      <c r="A87" s="16" t="s">
        <v>53</v>
      </c>
      <c r="B87" s="17"/>
      <c r="C87" s="17"/>
      <c r="D87" s="17"/>
      <c r="E87" s="48" t="s">
        <v>318</v>
      </c>
      <c r="F87" s="48" t="s">
        <v>253</v>
      </c>
      <c r="G87" s="48" t="s">
        <v>254</v>
      </c>
      <c r="H87" s="48" t="s">
        <v>255</v>
      </c>
      <c r="I87" s="48" t="s">
        <v>256</v>
      </c>
    </row>
    <row r="88" spans="1:9" ht="12.75">
      <c r="A88" s="2" t="s">
        <v>257</v>
      </c>
      <c r="B88" s="11"/>
      <c r="C88" s="17"/>
      <c r="D88" s="17"/>
      <c r="E88" s="26">
        <v>0</v>
      </c>
      <c r="F88" s="145">
        <v>0</v>
      </c>
      <c r="G88" s="146">
        <v>0</v>
      </c>
      <c r="H88" s="145">
        <v>0</v>
      </c>
      <c r="I88" s="145">
        <v>0</v>
      </c>
    </row>
    <row r="89" spans="2:9" s="1" customFormat="1" ht="12.75">
      <c r="B89" s="11"/>
      <c r="C89" s="11"/>
      <c r="D89" s="11"/>
      <c r="E89" s="11"/>
      <c r="F89" s="11"/>
      <c r="G89" s="30"/>
      <c r="H89" s="19"/>
      <c r="I89" s="30"/>
    </row>
    <row r="90" spans="1:5" ht="15">
      <c r="A90" s="43" t="s">
        <v>79</v>
      </c>
      <c r="E90" s="9"/>
    </row>
    <row r="91" ht="13.5" thickBot="1">
      <c r="A91" s="16"/>
    </row>
    <row r="92" spans="1:7" ht="13.5" thickBot="1">
      <c r="A92" s="55"/>
      <c r="B92" s="55"/>
      <c r="C92" s="125">
        <v>2016</v>
      </c>
      <c r="D92" s="68">
        <v>2015</v>
      </c>
      <c r="E92" s="56">
        <v>2014</v>
      </c>
      <c r="F92" s="68">
        <v>2013</v>
      </c>
      <c r="G92" s="57">
        <v>2012</v>
      </c>
    </row>
    <row r="93" spans="1:7" ht="12.75">
      <c r="A93" s="58" t="s">
        <v>76</v>
      </c>
      <c r="B93" s="58" t="s">
        <v>77</v>
      </c>
      <c r="C93" s="125" t="s">
        <v>403</v>
      </c>
      <c r="D93" s="154" t="s">
        <v>403</v>
      </c>
      <c r="E93" s="125" t="s">
        <v>403</v>
      </c>
      <c r="F93" s="154" t="s">
        <v>403</v>
      </c>
      <c r="G93" s="154" t="s">
        <v>403</v>
      </c>
    </row>
    <row r="94" spans="1:7" ht="13.5" thickBot="1">
      <c r="A94" s="142"/>
      <c r="B94" s="66"/>
      <c r="C94" s="126">
        <v>11.175</v>
      </c>
      <c r="D94" s="155">
        <v>6.485</v>
      </c>
      <c r="E94" s="109">
        <v>6.235</v>
      </c>
      <c r="F94" s="69">
        <v>7.107</v>
      </c>
      <c r="G94" s="142">
        <v>9.503</v>
      </c>
    </row>
    <row r="95" spans="1:7" ht="12.75">
      <c r="A95" s="147" t="s">
        <v>258</v>
      </c>
      <c r="B95" s="135">
        <v>0.603</v>
      </c>
      <c r="C95" s="127">
        <f>(B95*C94*1000)</f>
        <v>6738.525000000001</v>
      </c>
      <c r="D95" s="110">
        <v>2711.5</v>
      </c>
      <c r="E95" s="59">
        <v>3985</v>
      </c>
      <c r="F95" s="110">
        <v>3553.5</v>
      </c>
      <c r="G95" s="60">
        <v>8281</v>
      </c>
    </row>
    <row r="96" spans="1:7" ht="13.5" thickBot="1">
      <c r="A96" s="134" t="s">
        <v>259</v>
      </c>
      <c r="B96" s="136">
        <v>0.397</v>
      </c>
      <c r="C96" s="128">
        <f>(B96*C94*1000)</f>
        <v>4436.475</v>
      </c>
      <c r="D96" s="111">
        <v>1084.6</v>
      </c>
      <c r="E96" s="61">
        <v>1594</v>
      </c>
      <c r="F96" s="111">
        <v>1421.4</v>
      </c>
      <c r="G96" s="62">
        <v>3312.4</v>
      </c>
    </row>
    <row r="97" spans="1:7" ht="13.5" thickBot="1">
      <c r="A97" s="63" t="s">
        <v>78</v>
      </c>
      <c r="B97" s="67">
        <f>SUM(B95:B96)</f>
        <v>1</v>
      </c>
      <c r="C97" s="129">
        <f>(B97*C94*1000)</f>
        <v>11175</v>
      </c>
      <c r="D97" s="112">
        <v>5423</v>
      </c>
      <c r="E97" s="64">
        <v>7970</v>
      </c>
      <c r="F97" s="112">
        <v>7107</v>
      </c>
      <c r="G97" s="65">
        <v>16562</v>
      </c>
    </row>
    <row r="98" ht="12.75">
      <c r="A98" s="16"/>
    </row>
    <row r="100" spans="1:7" ht="15.75">
      <c r="A100" s="8" t="s">
        <v>141</v>
      </c>
      <c r="B100" s="1"/>
      <c r="F100" s="25"/>
      <c r="G100" s="26"/>
    </row>
    <row r="101" spans="1:7" ht="15">
      <c r="A101" s="18" t="s">
        <v>43</v>
      </c>
      <c r="B101" s="119"/>
      <c r="C101" s="119"/>
      <c r="D101" s="119"/>
      <c r="F101" s="25"/>
      <c r="G101" s="26"/>
    </row>
    <row r="102" spans="1:9" ht="12.75">
      <c r="A102" s="1"/>
      <c r="B102" s="1"/>
      <c r="E102" s="49">
        <v>2016</v>
      </c>
      <c r="F102" s="49">
        <v>2015</v>
      </c>
      <c r="G102" s="50">
        <v>2014</v>
      </c>
      <c r="H102" s="50">
        <v>2013</v>
      </c>
      <c r="I102" s="50">
        <v>2012</v>
      </c>
    </row>
    <row r="103" spans="1:9" ht="12.75">
      <c r="A103" s="1" t="s">
        <v>56</v>
      </c>
      <c r="E103" s="7" t="s">
        <v>315</v>
      </c>
      <c r="F103" s="7" t="s">
        <v>242</v>
      </c>
      <c r="G103" s="7" t="s">
        <v>243</v>
      </c>
      <c r="H103" s="7" t="s">
        <v>152</v>
      </c>
      <c r="I103" s="7" t="s">
        <v>244</v>
      </c>
    </row>
    <row r="104" spans="1:9" ht="12.75">
      <c r="A104" s="1" t="s">
        <v>58</v>
      </c>
      <c r="E104" s="42" t="s">
        <v>75</v>
      </c>
      <c r="F104" s="42" t="s">
        <v>260</v>
      </c>
      <c r="G104" s="42" t="s">
        <v>260</v>
      </c>
      <c r="H104" s="42" t="s">
        <v>260</v>
      </c>
      <c r="I104" s="42" t="s">
        <v>260</v>
      </c>
    </row>
    <row r="105" spans="1:9" ht="12.75">
      <c r="A105" s="1" t="s">
        <v>57</v>
      </c>
      <c r="E105" s="26" t="s">
        <v>315</v>
      </c>
      <c r="F105" s="7" t="s">
        <v>242</v>
      </c>
      <c r="G105" s="7" t="s">
        <v>243</v>
      </c>
      <c r="H105" s="7" t="s">
        <v>152</v>
      </c>
      <c r="I105" s="7" t="s">
        <v>244</v>
      </c>
    </row>
    <row r="106" spans="1:9" ht="12.75">
      <c r="A106" s="106" t="s">
        <v>36</v>
      </c>
      <c r="B106" s="106"/>
      <c r="C106" s="106"/>
      <c r="D106" s="106"/>
      <c r="E106" s="107" t="s">
        <v>149</v>
      </c>
      <c r="F106" s="148" t="s">
        <v>261</v>
      </c>
      <c r="G106" s="107" t="s">
        <v>262</v>
      </c>
      <c r="H106" s="107" t="s">
        <v>263</v>
      </c>
      <c r="I106" s="107" t="s">
        <v>264</v>
      </c>
    </row>
    <row r="107" spans="1:9" ht="12.75">
      <c r="A107" s="16" t="s">
        <v>31</v>
      </c>
      <c r="B107" s="17"/>
      <c r="C107" s="17"/>
      <c r="D107" s="17"/>
      <c r="E107" s="5" t="s">
        <v>319</v>
      </c>
      <c r="F107" s="26" t="s">
        <v>265</v>
      </c>
      <c r="G107" s="5" t="s">
        <v>266</v>
      </c>
      <c r="H107" s="5" t="s">
        <v>267</v>
      </c>
      <c r="I107" s="5" t="s">
        <v>268</v>
      </c>
    </row>
    <row r="108" spans="1:9" ht="12.75">
      <c r="A108" s="16" t="s">
        <v>30</v>
      </c>
      <c r="B108" s="17"/>
      <c r="C108" s="17"/>
      <c r="D108" s="17"/>
      <c r="E108" s="7" t="s">
        <v>319</v>
      </c>
      <c r="F108" s="48" t="s">
        <v>265</v>
      </c>
      <c r="G108" s="7" t="s">
        <v>266</v>
      </c>
      <c r="H108" s="7" t="s">
        <v>267</v>
      </c>
      <c r="I108" s="7" t="s">
        <v>268</v>
      </c>
    </row>
    <row r="109" spans="1:9" s="53" customFormat="1" ht="12.75">
      <c r="A109" s="44" t="s">
        <v>140</v>
      </c>
      <c r="B109" s="43"/>
      <c r="C109" s="43"/>
      <c r="D109" s="43"/>
      <c r="E109" s="137">
        <v>0</v>
      </c>
      <c r="F109" s="145">
        <v>0</v>
      </c>
      <c r="G109" s="146">
        <v>0</v>
      </c>
      <c r="H109" s="145">
        <v>0</v>
      </c>
      <c r="I109" s="145">
        <v>0</v>
      </c>
    </row>
    <row r="110" spans="1:9" s="53" customFormat="1" ht="12.75">
      <c r="A110" s="44"/>
      <c r="B110" s="43"/>
      <c r="C110" s="43"/>
      <c r="D110" s="43"/>
      <c r="E110" s="43"/>
      <c r="F110" s="137"/>
      <c r="G110" s="137"/>
      <c r="H110" s="138"/>
      <c r="I110" s="137"/>
    </row>
    <row r="111" spans="1:9" s="53" customFormat="1" ht="12.75">
      <c r="A111" s="44"/>
      <c r="B111" s="43"/>
      <c r="C111" s="43"/>
      <c r="D111" s="43"/>
      <c r="E111" s="43"/>
      <c r="F111" s="137"/>
      <c r="G111" s="137"/>
      <c r="H111" s="138"/>
      <c r="I111" s="137"/>
    </row>
    <row r="112" spans="1:9" ht="12.75" customHeight="1">
      <c r="A112" s="43" t="s">
        <v>153</v>
      </c>
      <c r="H112" s="14"/>
      <c r="I112" s="14"/>
    </row>
    <row r="113" spans="1:9" ht="12.75" customHeight="1">
      <c r="A113" t="s">
        <v>320</v>
      </c>
      <c r="H113" s="14"/>
      <c r="I113" s="14"/>
    </row>
    <row r="114" spans="1:9" ht="12.75" customHeight="1">
      <c r="A114" t="s">
        <v>321</v>
      </c>
      <c r="H114" s="14"/>
      <c r="I114" s="14"/>
    </row>
    <row r="115" spans="1:9" ht="12.75" customHeight="1">
      <c r="A115" t="s">
        <v>322</v>
      </c>
      <c r="H115" s="14"/>
      <c r="I115" s="14"/>
    </row>
    <row r="116" spans="1:9" ht="12.75" customHeight="1">
      <c r="A116" t="s">
        <v>323</v>
      </c>
      <c r="H116" s="14"/>
      <c r="I116" s="14"/>
    </row>
    <row r="117" spans="1:9" ht="12.75" customHeight="1">
      <c r="A117" t="s">
        <v>324</v>
      </c>
      <c r="H117" s="14"/>
      <c r="I117" s="14"/>
    </row>
    <row r="118" spans="1:9" ht="12.75" customHeight="1">
      <c r="A118" t="s">
        <v>325</v>
      </c>
      <c r="H118" s="14"/>
      <c r="I118" s="14"/>
    </row>
    <row r="119" spans="1:9" ht="12.75" customHeight="1">
      <c r="A119" t="s">
        <v>326</v>
      </c>
      <c r="H119" s="14"/>
      <c r="I119" s="14"/>
    </row>
    <row r="120" spans="1:7" ht="12.75">
      <c r="A120" s="14" t="s">
        <v>327</v>
      </c>
      <c r="B120" s="141"/>
      <c r="C120" s="14"/>
      <c r="D120" s="14"/>
      <c r="E120" s="14"/>
      <c r="F120" s="14"/>
      <c r="G120" s="14"/>
    </row>
    <row r="121" spans="1:9" ht="12.75">
      <c r="A121" s="11" t="s">
        <v>333</v>
      </c>
      <c r="B121" s="11"/>
      <c r="C121" s="11"/>
      <c r="D121" s="11"/>
      <c r="E121" s="11"/>
      <c r="F121" s="11"/>
      <c r="G121" s="11"/>
      <c r="H121" s="11"/>
      <c r="I121" s="11"/>
    </row>
    <row r="122" ht="12.75">
      <c r="A122" s="14" t="s">
        <v>332</v>
      </c>
    </row>
    <row r="123" ht="12.75">
      <c r="A123" t="s">
        <v>328</v>
      </c>
    </row>
    <row r="124" spans="1:8" ht="12.75">
      <c r="A124" t="s">
        <v>329</v>
      </c>
      <c r="H124" s="1"/>
    </row>
    <row r="125" spans="1:9" ht="12.75">
      <c r="A125" s="1" t="s">
        <v>330</v>
      </c>
      <c r="B125" s="11"/>
      <c r="C125" s="11"/>
      <c r="D125" s="11"/>
      <c r="E125" s="11"/>
      <c r="F125" s="11"/>
      <c r="H125" s="26"/>
      <c r="I125" s="27"/>
    </row>
    <row r="126" spans="1:9" ht="12.75">
      <c r="A126" s="1" t="s">
        <v>331</v>
      </c>
      <c r="B126" s="11"/>
      <c r="C126" s="11"/>
      <c r="D126" s="11"/>
      <c r="E126" s="11"/>
      <c r="F126" s="11"/>
      <c r="H126" s="26"/>
      <c r="I126" s="27"/>
    </row>
    <row r="127" spans="1:9" ht="12.75">
      <c r="A127" s="1"/>
      <c r="B127" s="11"/>
      <c r="C127" s="11"/>
      <c r="D127" s="11"/>
      <c r="E127" s="11"/>
      <c r="F127" s="11"/>
      <c r="H127" s="26"/>
      <c r="I127" s="27"/>
    </row>
    <row r="128" spans="1:9" s="116" customFormat="1" ht="18">
      <c r="A128" s="116" t="s">
        <v>269</v>
      </c>
      <c r="B128" s="120"/>
      <c r="C128" s="120"/>
      <c r="D128" s="120"/>
      <c r="E128" s="120"/>
      <c r="F128" s="149"/>
      <c r="H128" s="117"/>
      <c r="I128" s="118"/>
    </row>
    <row r="129" spans="1:9" ht="12.75">
      <c r="A129" s="43"/>
      <c r="B129" s="11"/>
      <c r="C129" s="11"/>
      <c r="D129" s="24">
        <v>2016</v>
      </c>
      <c r="E129" s="24">
        <v>2015</v>
      </c>
      <c r="F129" s="24">
        <v>2014</v>
      </c>
      <c r="G129" s="5"/>
      <c r="H129" s="5"/>
      <c r="I129" s="27"/>
    </row>
    <row r="130" spans="1:8" ht="12.75">
      <c r="A130" s="44" t="s">
        <v>74</v>
      </c>
      <c r="D130" s="5" t="s">
        <v>338</v>
      </c>
      <c r="E130" s="7" t="s">
        <v>270</v>
      </c>
      <c r="F130" s="41" t="s">
        <v>271</v>
      </c>
      <c r="G130" s="6"/>
      <c r="H130" s="6"/>
    </row>
    <row r="131" spans="1:8" ht="12.75">
      <c r="A131" s="44" t="s">
        <v>50</v>
      </c>
      <c r="D131" s="35" t="s">
        <v>339</v>
      </c>
      <c r="E131" s="41" t="s">
        <v>272</v>
      </c>
      <c r="F131" s="41" t="s">
        <v>273</v>
      </c>
      <c r="G131" s="6"/>
      <c r="H131" s="6"/>
    </row>
    <row r="132" spans="1:8" ht="12.75">
      <c r="A132" s="44" t="s">
        <v>136</v>
      </c>
      <c r="D132" s="7" t="s">
        <v>340</v>
      </c>
      <c r="E132" s="7" t="s">
        <v>274</v>
      </c>
      <c r="F132" s="7" t="s">
        <v>275</v>
      </c>
      <c r="G132" s="6"/>
      <c r="H132" s="6"/>
    </row>
    <row r="133" spans="1:8" ht="12.75">
      <c r="A133" s="44"/>
      <c r="E133" s="7"/>
      <c r="F133" s="35"/>
      <c r="G133" s="6"/>
      <c r="H133" s="6"/>
    </row>
    <row r="134" spans="1:8" ht="12.75">
      <c r="A134" s="44" t="s">
        <v>135</v>
      </c>
      <c r="D134" s="7" t="s">
        <v>341</v>
      </c>
      <c r="E134" s="7" t="s">
        <v>276</v>
      </c>
      <c r="F134" s="41" t="s">
        <v>277</v>
      </c>
      <c r="G134" s="6"/>
      <c r="H134" s="6"/>
    </row>
    <row r="135" spans="1:8" ht="12.75">
      <c r="A135" s="44"/>
      <c r="D135" s="7"/>
      <c r="E135" s="7"/>
      <c r="F135" s="41"/>
      <c r="G135" s="6"/>
      <c r="H135" s="6"/>
    </row>
    <row r="136" spans="1:8" ht="15.75">
      <c r="A136" s="45" t="s">
        <v>48</v>
      </c>
      <c r="B136" s="9"/>
      <c r="C136" s="9"/>
      <c r="D136" s="20">
        <v>0.157</v>
      </c>
      <c r="E136" s="20">
        <v>0.1581</v>
      </c>
      <c r="F136" s="20">
        <v>0.1683</v>
      </c>
      <c r="G136" s="6"/>
      <c r="H136" s="6"/>
    </row>
    <row r="137" spans="1:8" ht="15.75">
      <c r="A137" s="45" t="s">
        <v>47</v>
      </c>
      <c r="B137" s="9"/>
      <c r="C137" s="9"/>
      <c r="D137" s="20">
        <v>0.1399</v>
      </c>
      <c r="E137" s="20">
        <v>0.1383</v>
      </c>
      <c r="F137" s="20">
        <v>0.1428</v>
      </c>
      <c r="G137" s="6"/>
      <c r="H137" s="6"/>
    </row>
    <row r="138" spans="1:8" ht="15.75">
      <c r="A138" s="45"/>
      <c r="B138" s="9"/>
      <c r="C138" s="9"/>
      <c r="D138" s="20"/>
      <c r="E138" s="20"/>
      <c r="F138" s="20"/>
      <c r="G138" s="6"/>
      <c r="H138" s="6"/>
    </row>
    <row r="139" spans="1:8" ht="15.75">
      <c r="A139" s="45" t="s">
        <v>343</v>
      </c>
      <c r="B139" s="9"/>
      <c r="C139" s="9"/>
      <c r="D139" s="20"/>
      <c r="E139" s="20"/>
      <c r="F139" s="20"/>
      <c r="G139" s="6"/>
      <c r="H139" s="6"/>
    </row>
    <row r="140" spans="1:8" ht="15.75">
      <c r="A140" s="45" t="s">
        <v>344</v>
      </c>
      <c r="B140" s="131">
        <v>0.1495</v>
      </c>
      <c r="C140" s="9"/>
      <c r="D140" s="20"/>
      <c r="E140" s="20"/>
      <c r="F140" s="20"/>
      <c r="G140" s="6"/>
      <c r="H140" s="6"/>
    </row>
    <row r="141" spans="1:8" ht="15.75">
      <c r="A141" s="45"/>
      <c r="B141" s="8"/>
      <c r="C141" s="9"/>
      <c r="D141" s="20"/>
      <c r="E141" s="20"/>
      <c r="F141" s="20"/>
      <c r="G141" s="6"/>
      <c r="H141" s="6"/>
    </row>
    <row r="142" ht="15.75">
      <c r="A142" s="45" t="s">
        <v>342</v>
      </c>
    </row>
    <row r="143" ht="15.75">
      <c r="A143" s="45"/>
    </row>
    <row r="144" spans="1:6" s="119" customFormat="1" ht="15.75">
      <c r="A144" s="45" t="s">
        <v>278</v>
      </c>
      <c r="B144" s="9"/>
      <c r="C144" s="9"/>
      <c r="D144" s="9"/>
      <c r="E144" s="9"/>
      <c r="F144" s="9"/>
    </row>
    <row r="145" spans="1:6" s="119" customFormat="1" ht="15.75">
      <c r="A145" s="8"/>
      <c r="B145" s="9"/>
      <c r="C145" s="9"/>
      <c r="D145" s="9"/>
      <c r="E145" s="9"/>
      <c r="F145" s="9"/>
    </row>
    <row r="146" spans="1:7" ht="12.75">
      <c r="A146" s="2"/>
      <c r="B146">
        <v>2014</v>
      </c>
      <c r="C146">
        <v>2015</v>
      </c>
      <c r="D146" s="14">
        <v>2016</v>
      </c>
      <c r="E146" s="14">
        <v>2017</v>
      </c>
      <c r="F146" s="14">
        <v>2018</v>
      </c>
      <c r="G146" s="14">
        <v>2019</v>
      </c>
    </row>
    <row r="147" spans="1:7" ht="12.75">
      <c r="A147" s="2" t="s">
        <v>131</v>
      </c>
      <c r="B147" s="113">
        <v>0.08</v>
      </c>
      <c r="C147" s="113">
        <v>0.08</v>
      </c>
      <c r="D147" s="115">
        <v>0.08625</v>
      </c>
      <c r="E147" s="113">
        <v>0.0925</v>
      </c>
      <c r="F147" s="113">
        <v>0.09875</v>
      </c>
      <c r="G147" s="113">
        <v>0.105</v>
      </c>
    </row>
    <row r="148" spans="1:8" ht="12.75">
      <c r="A148" s="2" t="s">
        <v>142</v>
      </c>
      <c r="B148" s="113">
        <v>0</v>
      </c>
      <c r="C148" s="113">
        <v>0</v>
      </c>
      <c r="D148" s="115">
        <v>0</v>
      </c>
      <c r="E148" s="113">
        <v>0</v>
      </c>
      <c r="F148" s="151">
        <v>0.025</v>
      </c>
      <c r="G148" s="151">
        <v>0.025</v>
      </c>
      <c r="H148" s="100"/>
    </row>
    <row r="149" spans="1:7" ht="12.75">
      <c r="A149" s="2" t="s">
        <v>345</v>
      </c>
      <c r="B149" s="113">
        <v>0.026</v>
      </c>
      <c r="C149" s="113">
        <v>0.026</v>
      </c>
      <c r="D149" s="115">
        <v>0.026</v>
      </c>
      <c r="E149" s="113">
        <v>0.026</v>
      </c>
      <c r="F149" s="113">
        <v>0.026</v>
      </c>
      <c r="G149" s="113">
        <v>0.026</v>
      </c>
    </row>
    <row r="150" spans="1:7" ht="15">
      <c r="A150" s="18" t="s">
        <v>132</v>
      </c>
      <c r="B150" s="114">
        <v>0.106</v>
      </c>
      <c r="C150" s="114">
        <v>0.106</v>
      </c>
      <c r="D150" s="150">
        <v>0.11225</v>
      </c>
      <c r="E150" s="150">
        <v>0.1185</v>
      </c>
      <c r="F150" s="150">
        <v>0.14975</v>
      </c>
      <c r="G150" s="150">
        <v>0.156</v>
      </c>
    </row>
    <row r="151" spans="1:7" ht="12.75">
      <c r="A151" s="2" t="s">
        <v>392</v>
      </c>
      <c r="B151" s="152"/>
      <c r="C151" s="152"/>
      <c r="D151" s="153"/>
      <c r="E151" s="153"/>
      <c r="F151" s="153"/>
      <c r="G151" s="153"/>
    </row>
    <row r="152" ht="12.75">
      <c r="A152" s="2"/>
    </row>
    <row r="153" spans="1:2" ht="15.75">
      <c r="A153" s="45" t="s">
        <v>49</v>
      </c>
      <c r="B153" s="8"/>
    </row>
    <row r="154" spans="4:9" ht="12.75">
      <c r="D154" s="130">
        <v>2016</v>
      </c>
      <c r="E154" s="25">
        <v>2015</v>
      </c>
      <c r="F154" s="25">
        <v>2014</v>
      </c>
      <c r="H154" s="25"/>
      <c r="I154" s="25"/>
    </row>
    <row r="155" spans="1:9" ht="12.75">
      <c r="A155" s="54" t="s">
        <v>51</v>
      </c>
      <c r="B155" s="11"/>
      <c r="C155" s="11"/>
      <c r="D155" s="7" t="s">
        <v>340</v>
      </c>
      <c r="E155" s="5" t="s">
        <v>274</v>
      </c>
      <c r="F155" s="5" t="s">
        <v>275</v>
      </c>
      <c r="H155" s="6"/>
      <c r="I155" s="6"/>
    </row>
    <row r="156" spans="1:6" ht="12.75">
      <c r="A156" s="54" t="s">
        <v>398</v>
      </c>
      <c r="D156" s="7" t="s">
        <v>341</v>
      </c>
      <c r="E156" s="5" t="s">
        <v>276</v>
      </c>
      <c r="F156" s="35" t="s">
        <v>277</v>
      </c>
    </row>
    <row r="157" spans="1:6" ht="12.75">
      <c r="A157" s="44"/>
      <c r="D157" s="7"/>
      <c r="E157" s="7"/>
      <c r="F157" s="7"/>
    </row>
    <row r="158" spans="1:6" ht="12.75">
      <c r="A158" s="44" t="s">
        <v>130</v>
      </c>
      <c r="D158" s="10"/>
      <c r="E158" s="10"/>
      <c r="F158" s="28"/>
    </row>
    <row r="159" spans="1:6" ht="12.75">
      <c r="A159" s="44"/>
      <c r="D159" s="130">
        <v>2016</v>
      </c>
      <c r="E159" s="25">
        <v>2015</v>
      </c>
      <c r="F159" s="25">
        <v>2014</v>
      </c>
    </row>
    <row r="160" spans="1:6" ht="12.75">
      <c r="A160" s="139" t="s">
        <v>393</v>
      </c>
      <c r="D160" s="7" t="s">
        <v>346</v>
      </c>
      <c r="E160" s="5" t="s">
        <v>347</v>
      </c>
      <c r="F160" s="5" t="s">
        <v>348</v>
      </c>
    </row>
    <row r="161" spans="1:6" ht="12.75">
      <c r="A161" s="139" t="s">
        <v>150</v>
      </c>
      <c r="D161" s="7" t="s">
        <v>351</v>
      </c>
      <c r="E161" s="5" t="s">
        <v>350</v>
      </c>
      <c r="F161" s="5" t="s">
        <v>349</v>
      </c>
    </row>
    <row r="162" spans="1:6" ht="12.75">
      <c r="A162" s="139" t="s">
        <v>394</v>
      </c>
      <c r="D162" s="7" t="s">
        <v>354</v>
      </c>
      <c r="E162" s="5" t="s">
        <v>353</v>
      </c>
      <c r="F162" s="5" t="s">
        <v>352</v>
      </c>
    </row>
    <row r="163" spans="1:6" ht="12.75">
      <c r="A163" s="139" t="s">
        <v>385</v>
      </c>
      <c r="D163" s="7" t="s">
        <v>388</v>
      </c>
      <c r="E163" s="5" t="s">
        <v>387</v>
      </c>
      <c r="F163" s="5" t="s">
        <v>386</v>
      </c>
    </row>
    <row r="164" spans="1:9" ht="12.75">
      <c r="A164" s="139" t="s">
        <v>395</v>
      </c>
      <c r="D164" s="7" t="s">
        <v>357</v>
      </c>
      <c r="E164" s="5" t="s">
        <v>356</v>
      </c>
      <c r="F164" s="5" t="s">
        <v>355</v>
      </c>
      <c r="H164" s="19"/>
      <c r="I164" s="4"/>
    </row>
    <row r="165" spans="1:6" ht="12.75">
      <c r="A165" s="47"/>
      <c r="E165" s="1"/>
      <c r="F165" s="1"/>
    </row>
    <row r="166" ht="12.75">
      <c r="A166" s="44" t="s">
        <v>60</v>
      </c>
    </row>
    <row r="167" spans="1:9" ht="12.75">
      <c r="A167" s="44" t="s">
        <v>137</v>
      </c>
      <c r="H167" s="25"/>
      <c r="I167" s="25"/>
    </row>
    <row r="168" spans="1:9" ht="12.75">
      <c r="A168" s="44"/>
      <c r="D168" s="130">
        <v>2016</v>
      </c>
      <c r="E168" s="25">
        <v>2015</v>
      </c>
      <c r="F168" s="25">
        <v>2014</v>
      </c>
      <c r="H168" s="25"/>
      <c r="I168" s="25"/>
    </row>
    <row r="169" spans="1:9" ht="12.75">
      <c r="A169" s="139" t="s">
        <v>393</v>
      </c>
      <c r="D169" s="7" t="s">
        <v>366</v>
      </c>
      <c r="E169" s="5" t="s">
        <v>362</v>
      </c>
      <c r="F169" s="5" t="s">
        <v>358</v>
      </c>
      <c r="H169" s="6"/>
      <c r="I169" s="6"/>
    </row>
    <row r="170" spans="1:6" ht="12.75">
      <c r="A170" s="139" t="s">
        <v>150</v>
      </c>
      <c r="D170" s="7" t="s">
        <v>367</v>
      </c>
      <c r="E170" s="5" t="s">
        <v>363</v>
      </c>
      <c r="F170" s="5" t="s">
        <v>359</v>
      </c>
    </row>
    <row r="171" spans="1:6" ht="12.75">
      <c r="A171" s="139" t="s">
        <v>394</v>
      </c>
      <c r="D171" s="7" t="s">
        <v>368</v>
      </c>
      <c r="E171" s="5" t="s">
        <v>364</v>
      </c>
      <c r="F171" s="5" t="s">
        <v>360</v>
      </c>
    </row>
    <row r="172" spans="1:6" ht="12.75">
      <c r="A172" s="139" t="s">
        <v>385</v>
      </c>
      <c r="D172" s="7" t="s">
        <v>391</v>
      </c>
      <c r="E172" s="5" t="s">
        <v>390</v>
      </c>
      <c r="F172" s="5" t="s">
        <v>389</v>
      </c>
    </row>
    <row r="173" spans="1:6" ht="12.75">
      <c r="A173" s="139" t="s">
        <v>395</v>
      </c>
      <c r="D173" s="7" t="s">
        <v>369</v>
      </c>
      <c r="E173" s="5" t="s">
        <v>365</v>
      </c>
      <c r="F173" s="5" t="s">
        <v>361</v>
      </c>
    </row>
    <row r="174" spans="1:7" ht="12.75">
      <c r="A174" s="47"/>
      <c r="F174" s="46"/>
      <c r="G174" s="46"/>
    </row>
    <row r="175" ht="12.75">
      <c r="A175" s="2"/>
    </row>
    <row r="176" s="120" customFormat="1" ht="18">
      <c r="A176" s="116" t="s">
        <v>46</v>
      </c>
    </row>
    <row r="177" spans="1:8" ht="12.75">
      <c r="A177" s="2"/>
      <c r="D177">
        <v>2016</v>
      </c>
      <c r="E177">
        <v>2015</v>
      </c>
      <c r="F177">
        <v>2014</v>
      </c>
      <c r="G177">
        <v>2013</v>
      </c>
      <c r="H177">
        <v>2012</v>
      </c>
    </row>
    <row r="178" spans="1:8" ht="12.75">
      <c r="A178" s="2" t="s">
        <v>67</v>
      </c>
      <c r="D178" s="4">
        <v>174000</v>
      </c>
      <c r="E178" s="4">
        <v>155000</v>
      </c>
      <c r="F178" s="4">
        <v>186000</v>
      </c>
      <c r="G178" s="4">
        <v>162000</v>
      </c>
      <c r="H178" s="4">
        <v>173000</v>
      </c>
    </row>
    <row r="179" ht="12.75">
      <c r="A179" s="3"/>
    </row>
    <row r="180" spans="1:8" ht="12.75">
      <c r="A180" s="2" t="s">
        <v>9</v>
      </c>
      <c r="D180" s="6">
        <v>3</v>
      </c>
      <c r="E180" s="6">
        <v>3</v>
      </c>
      <c r="F180" s="6">
        <v>3</v>
      </c>
      <c r="G180" s="6">
        <v>3</v>
      </c>
      <c r="H180" s="6">
        <v>3</v>
      </c>
    </row>
    <row r="181" spans="1:8" ht="12.75">
      <c r="A181" s="2" t="s">
        <v>33</v>
      </c>
      <c r="D181" s="4">
        <v>834000</v>
      </c>
      <c r="E181" s="4">
        <v>813000</v>
      </c>
      <c r="F181" s="34">
        <v>833000</v>
      </c>
      <c r="G181" s="34">
        <v>784000</v>
      </c>
      <c r="H181" s="34">
        <v>737000</v>
      </c>
    </row>
    <row r="182" ht="12.75">
      <c r="A182" s="1" t="s">
        <v>64</v>
      </c>
    </row>
    <row r="183" ht="12.75">
      <c r="A183" s="1" t="s">
        <v>65</v>
      </c>
    </row>
    <row r="184" spans="1:8" ht="12.75">
      <c r="A184" s="2" t="s">
        <v>66</v>
      </c>
      <c r="B184" s="14"/>
      <c r="C184" s="14"/>
      <c r="D184" s="40">
        <v>620000</v>
      </c>
      <c r="E184" s="40">
        <v>606000</v>
      </c>
      <c r="F184" s="40">
        <v>596000</v>
      </c>
      <c r="G184" s="40">
        <v>582000</v>
      </c>
      <c r="H184" s="40">
        <v>563000</v>
      </c>
    </row>
    <row r="185" spans="1:8" ht="12.75">
      <c r="A185" s="44" t="s">
        <v>37</v>
      </c>
      <c r="D185" s="23" t="s">
        <v>334</v>
      </c>
      <c r="E185" s="23" t="s">
        <v>370</v>
      </c>
      <c r="F185" s="23" t="s">
        <v>371</v>
      </c>
      <c r="G185" s="23" t="s">
        <v>372</v>
      </c>
      <c r="H185" s="23" t="s">
        <v>373</v>
      </c>
    </row>
    <row r="186" spans="1:8" ht="12.75">
      <c r="A186" s="2"/>
      <c r="D186" s="23"/>
      <c r="E186" s="23"/>
      <c r="F186" s="39"/>
      <c r="G186" s="39"/>
      <c r="H186" s="39"/>
    </row>
    <row r="187" spans="1:8" ht="12.75">
      <c r="A187" s="3"/>
      <c r="D187">
        <v>2016</v>
      </c>
      <c r="E187">
        <v>2015</v>
      </c>
      <c r="F187">
        <v>2014</v>
      </c>
      <c r="G187">
        <v>2013</v>
      </c>
      <c r="H187">
        <v>2012</v>
      </c>
    </row>
    <row r="188" spans="1:8" s="9" customFormat="1" ht="15">
      <c r="A188" s="2" t="s">
        <v>8</v>
      </c>
      <c r="B188"/>
      <c r="C188"/>
      <c r="D188" s="6">
        <v>8</v>
      </c>
      <c r="E188" s="6">
        <v>8</v>
      </c>
      <c r="F188" s="6">
        <v>8</v>
      </c>
      <c r="G188" s="6">
        <v>8</v>
      </c>
      <c r="H188" s="6">
        <v>8</v>
      </c>
    </row>
    <row r="189" spans="1:8" ht="12.75">
      <c r="A189" s="2" t="s">
        <v>5</v>
      </c>
      <c r="D189" s="34">
        <v>95000</v>
      </c>
      <c r="E189" s="34">
        <v>116000</v>
      </c>
      <c r="F189" s="140">
        <v>117000</v>
      </c>
      <c r="G189" s="140">
        <v>109000</v>
      </c>
      <c r="H189" s="140">
        <v>97000</v>
      </c>
    </row>
    <row r="190" spans="1:8" ht="12.75">
      <c r="A190" s="2" t="s">
        <v>10</v>
      </c>
      <c r="D190" s="51" t="s">
        <v>279</v>
      </c>
      <c r="E190" s="51">
        <v>5</v>
      </c>
      <c r="F190" s="6" t="s">
        <v>279</v>
      </c>
      <c r="G190" s="6" t="s">
        <v>279</v>
      </c>
      <c r="H190" s="6" t="s">
        <v>279</v>
      </c>
    </row>
    <row r="191" ht="12.75">
      <c r="A191" s="3"/>
    </row>
    <row r="192" spans="1:8" ht="12.75">
      <c r="A192" s="2" t="s">
        <v>7</v>
      </c>
      <c r="D192" s="4">
        <v>728000</v>
      </c>
      <c r="E192" s="4">
        <v>833000</v>
      </c>
      <c r="F192" s="4">
        <v>1186000</v>
      </c>
      <c r="G192" s="4">
        <v>1216000</v>
      </c>
      <c r="H192" s="4">
        <v>633000</v>
      </c>
    </row>
    <row r="193" spans="1:8" ht="12.75">
      <c r="A193" s="2" t="s">
        <v>6</v>
      </c>
      <c r="D193" s="4">
        <v>341000</v>
      </c>
      <c r="E193" s="4">
        <v>182000</v>
      </c>
      <c r="F193" s="4">
        <v>17000</v>
      </c>
      <c r="G193" s="4">
        <v>0</v>
      </c>
      <c r="H193" s="4">
        <v>5000</v>
      </c>
    </row>
    <row r="194" ht="12.75">
      <c r="A194" s="3"/>
    </row>
    <row r="195" ht="12.75">
      <c r="A195" s="2" t="s">
        <v>336</v>
      </c>
    </row>
    <row r="196" spans="1:5" ht="12.75">
      <c r="A196" s="1" t="s">
        <v>335</v>
      </c>
      <c r="B196" s="11"/>
      <c r="C196" s="11"/>
      <c r="D196" s="11"/>
      <c r="E196" s="11"/>
    </row>
    <row r="197" spans="1:5" ht="12.75">
      <c r="A197" s="1" t="s">
        <v>337</v>
      </c>
      <c r="B197" s="11"/>
      <c r="C197" s="11"/>
      <c r="D197" s="11"/>
      <c r="E197" s="11"/>
    </row>
    <row r="198" spans="1:5" ht="12.75">
      <c r="A198" s="1" t="s">
        <v>280</v>
      </c>
      <c r="B198" s="11"/>
      <c r="C198" s="11"/>
      <c r="D198" s="11"/>
      <c r="E198" s="11"/>
    </row>
    <row r="199" spans="1:5" ht="12.75">
      <c r="A199" s="1" t="s">
        <v>281</v>
      </c>
      <c r="B199" s="11"/>
      <c r="C199" s="11"/>
      <c r="D199" s="11"/>
      <c r="E199" s="11"/>
    </row>
    <row r="200" spans="1:5" ht="12.75">
      <c r="A200" s="1" t="s">
        <v>282</v>
      </c>
      <c r="B200" s="11"/>
      <c r="C200" s="11"/>
      <c r="D200" s="11"/>
      <c r="E200" s="11"/>
    </row>
    <row r="201" spans="1:5" ht="12.75">
      <c r="A201" s="1" t="s">
        <v>283</v>
      </c>
      <c r="B201" s="11"/>
      <c r="C201" s="11"/>
      <c r="D201" s="11"/>
      <c r="E201" s="11"/>
    </row>
    <row r="202" spans="1:5" ht="12.75">
      <c r="A202" s="1" t="s">
        <v>284</v>
      </c>
      <c r="B202" s="11"/>
      <c r="C202" s="11"/>
      <c r="D202" s="11"/>
      <c r="E202" s="11"/>
    </row>
    <row r="203" spans="1:8" ht="12.75">
      <c r="A203" s="1" t="s">
        <v>285</v>
      </c>
      <c r="B203" s="11"/>
      <c r="C203" s="11"/>
      <c r="D203" s="11"/>
      <c r="E203" s="11"/>
      <c r="H203" s="14"/>
    </row>
    <row r="204" spans="1:7" ht="12.75">
      <c r="A204" s="2" t="s">
        <v>374</v>
      </c>
      <c r="B204" s="14"/>
      <c r="C204" s="14"/>
      <c r="D204" s="14"/>
      <c r="E204" s="14"/>
      <c r="F204" s="14"/>
      <c r="G204" s="14"/>
    </row>
    <row r="206" spans="1:7" s="11" customFormat="1" ht="12.75">
      <c r="A206" s="2" t="s">
        <v>16</v>
      </c>
      <c r="B206" s="14"/>
      <c r="C206" s="14"/>
      <c r="D206" s="14"/>
      <c r="E206" s="14"/>
      <c r="F206" s="14"/>
      <c r="G206" s="14"/>
    </row>
    <row r="207" spans="1:7" s="11" customFormat="1" ht="12.75">
      <c r="A207" s="2" t="s">
        <v>17</v>
      </c>
      <c r="B207" s="14"/>
      <c r="C207" s="14"/>
      <c r="D207" s="14"/>
      <c r="E207" s="14"/>
      <c r="F207" s="14"/>
      <c r="G207" s="14"/>
    </row>
    <row r="208" spans="1:7" s="11" customFormat="1" ht="12.75">
      <c r="A208" s="2" t="s">
        <v>18</v>
      </c>
      <c r="B208" s="14"/>
      <c r="C208" s="14"/>
      <c r="D208" s="14"/>
      <c r="E208" s="14"/>
      <c r="F208" s="14"/>
      <c r="G208" s="14"/>
    </row>
    <row r="209" spans="1:7" s="11" customFormat="1" ht="12.75">
      <c r="A209" s="2" t="s">
        <v>68</v>
      </c>
      <c r="B209" s="14"/>
      <c r="C209" s="14"/>
      <c r="D209" s="14"/>
      <c r="E209" s="14"/>
      <c r="F209" s="14"/>
      <c r="G209" s="14"/>
    </row>
    <row r="210" spans="1:7" s="11" customFormat="1" ht="12.75">
      <c r="A210" s="2" t="s">
        <v>139</v>
      </c>
      <c r="B210" s="14"/>
      <c r="C210" s="14"/>
      <c r="D210" s="14"/>
      <c r="E210" s="14"/>
      <c r="F210" s="14"/>
      <c r="G210" s="14"/>
    </row>
    <row r="211" spans="1:7" s="11" customFormat="1" ht="12.75">
      <c r="A211" s="2" t="s">
        <v>69</v>
      </c>
      <c r="B211" s="14"/>
      <c r="C211" s="14"/>
      <c r="D211" s="14"/>
      <c r="E211" s="14"/>
      <c r="F211" s="14"/>
      <c r="G211" s="14"/>
    </row>
    <row r="212" spans="1:7" s="11" customFormat="1" ht="12.75">
      <c r="A212" s="2" t="s">
        <v>19</v>
      </c>
      <c r="B212" s="14"/>
      <c r="C212" s="14"/>
      <c r="D212" s="14"/>
      <c r="E212" s="14"/>
      <c r="F212" s="14"/>
      <c r="G212" s="14"/>
    </row>
    <row r="213" spans="1:7" s="11" customFormat="1" ht="12.75">
      <c r="A213" s="2" t="s">
        <v>20</v>
      </c>
      <c r="B213" s="14"/>
      <c r="C213" s="14"/>
      <c r="D213" s="14"/>
      <c r="E213" s="14"/>
      <c r="F213" s="14"/>
      <c r="G213" s="14"/>
    </row>
    <row r="214" spans="1:7" s="11" customFormat="1" ht="12.75">
      <c r="A214" s="2" t="s">
        <v>70</v>
      </c>
      <c r="B214" s="14"/>
      <c r="C214" s="14"/>
      <c r="D214" s="14"/>
      <c r="E214" s="14"/>
      <c r="F214" s="14"/>
      <c r="G214" s="14"/>
    </row>
    <row r="215" spans="1:7" s="11" customFormat="1" ht="12.75">
      <c r="A215" s="2" t="s">
        <v>71</v>
      </c>
      <c r="B215" s="14"/>
      <c r="C215" s="14"/>
      <c r="D215" s="14"/>
      <c r="E215" s="14"/>
      <c r="F215" s="14"/>
      <c r="G215" s="14"/>
    </row>
    <row r="216" spans="1:7" s="11" customFormat="1" ht="12.75">
      <c r="A216" s="1" t="s">
        <v>28</v>
      </c>
      <c r="G216"/>
    </row>
    <row r="217" s="11" customFormat="1" ht="12.75">
      <c r="A217" s="11" t="s">
        <v>27</v>
      </c>
    </row>
    <row r="218" spans="1:5" s="11" customFormat="1" ht="12.75">
      <c r="A218" s="14" t="s">
        <v>21</v>
      </c>
      <c r="B218" s="14"/>
      <c r="C218" s="14"/>
      <c r="D218" s="14"/>
      <c r="E218" s="14"/>
    </row>
    <row r="220" spans="1:7" ht="12.75">
      <c r="A220" s="17" t="s">
        <v>22</v>
      </c>
      <c r="B220" s="17"/>
      <c r="C220" s="17"/>
      <c r="D220" s="17"/>
      <c r="E220" s="17"/>
      <c r="F220" s="17"/>
      <c r="G220" s="17"/>
    </row>
  </sheetData>
  <mergeCells count="1">
    <mergeCell ref="A1:I1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D12" sqref="D12"/>
    </sheetView>
  </sheetViews>
  <sheetFormatPr defaultColWidth="11.421875" defaultRowHeight="12.75"/>
  <sheetData>
    <row r="2" ht="12.75">
      <c r="A2" s="14" t="s">
        <v>80</v>
      </c>
    </row>
    <row r="3" spans="1:7" ht="12.75">
      <c r="A3" s="1"/>
      <c r="D3" s="14">
        <v>2015</v>
      </c>
      <c r="E3" s="14">
        <v>2014</v>
      </c>
      <c r="F3" s="14">
        <v>2013</v>
      </c>
      <c r="G3" s="14">
        <v>2012</v>
      </c>
    </row>
    <row r="4" spans="1:7" ht="12.75">
      <c r="A4" s="1" t="s">
        <v>81</v>
      </c>
      <c r="B4" s="14"/>
      <c r="C4" s="14"/>
      <c r="D4" s="15">
        <v>2740.3</v>
      </c>
      <c r="E4" s="15">
        <v>2572.8</v>
      </c>
      <c r="F4" s="15">
        <v>2511.2</v>
      </c>
      <c r="G4" s="15">
        <v>2404.7</v>
      </c>
    </row>
    <row r="5" spans="1:7" ht="12.75">
      <c r="A5" t="s">
        <v>82</v>
      </c>
      <c r="D5" s="15">
        <v>3510.2</v>
      </c>
      <c r="E5" s="15">
        <v>3322.7</v>
      </c>
      <c r="F5" s="15">
        <v>3273.9</v>
      </c>
      <c r="G5" s="15">
        <v>3307.6</v>
      </c>
    </row>
    <row r="6" spans="1:7" ht="12.75">
      <c r="A6" t="s">
        <v>83</v>
      </c>
      <c r="D6" s="15">
        <v>1858.8</v>
      </c>
      <c r="E6" s="15">
        <v>1747.9</v>
      </c>
      <c r="F6" s="15">
        <v>1695.2</v>
      </c>
      <c r="G6" s="15">
        <v>1613.3</v>
      </c>
    </row>
    <row r="7" spans="1:7" ht="12.75">
      <c r="A7" s="14" t="s">
        <v>84</v>
      </c>
      <c r="B7" s="14"/>
      <c r="C7" s="14"/>
      <c r="D7" s="70">
        <f>SUM(D4:D6)</f>
        <v>8109.3</v>
      </c>
      <c r="E7" s="70">
        <f>SUM(E4:E6)</f>
        <v>7643.4</v>
      </c>
      <c r="F7" s="70">
        <f>SUM(F4:F6)</f>
        <v>7480.3</v>
      </c>
      <c r="G7" s="70">
        <f>SUM(G4:G6)</f>
        <v>7325.599999999999</v>
      </c>
    </row>
    <row r="9" ht="12.75">
      <c r="A9" s="14" t="s">
        <v>85</v>
      </c>
    </row>
    <row r="10" spans="1:7" ht="12.75">
      <c r="A10" s="1" t="s">
        <v>81</v>
      </c>
      <c r="D10" s="71">
        <f>(D4/D7)*100</f>
        <v>33.79206589964608</v>
      </c>
      <c r="E10" s="71">
        <f>(E4/E7)*100</f>
        <v>33.66041290525159</v>
      </c>
      <c r="F10" s="71">
        <f>(F4/F7)*100</f>
        <v>33.570846089060595</v>
      </c>
      <c r="G10" s="71">
        <f>(G4/G7)*100</f>
        <v>32.825980124494926</v>
      </c>
    </row>
    <row r="11" spans="1:7" ht="12.75">
      <c r="A11" t="s">
        <v>82</v>
      </c>
      <c r="D11" s="71">
        <f>(D5/D7)*100</f>
        <v>43.286103609436076</v>
      </c>
      <c r="E11" s="71">
        <f>(E5/E7)*100</f>
        <v>43.4714917445116</v>
      </c>
      <c r="F11" s="71">
        <f>(F5/F7)*100</f>
        <v>43.76696121813296</v>
      </c>
      <c r="G11" s="71">
        <f>(G5/G7)*100</f>
        <v>45.15125040952277</v>
      </c>
    </row>
    <row r="12" spans="1:7" ht="12.75">
      <c r="A12" t="s">
        <v>83</v>
      </c>
      <c r="D12" s="71">
        <f>(D6/D7)*100</f>
        <v>22.921830490917834</v>
      </c>
      <c r="E12" s="71">
        <f>(E6/E7)*100</f>
        <v>22.868095350236807</v>
      </c>
      <c r="F12" s="71">
        <f>(F6/F7)*100</f>
        <v>22.66219269280644</v>
      </c>
      <c r="G12" s="71">
        <f>(G6/G7)*100</f>
        <v>22.022769465982307</v>
      </c>
    </row>
    <row r="13" spans="1:7" ht="12.75">
      <c r="A13" s="14" t="s">
        <v>84</v>
      </c>
      <c r="B13" s="14"/>
      <c r="C13" s="14"/>
      <c r="D13" s="72">
        <f>SUM(D10:D12)</f>
        <v>100</v>
      </c>
      <c r="E13" s="72">
        <f>SUM(E10:E12)</f>
        <v>100</v>
      </c>
      <c r="F13" s="72">
        <f>SUM(F10:F12)</f>
        <v>100</v>
      </c>
      <c r="G13" s="72">
        <f>SUM(G10:G12)</f>
        <v>100</v>
      </c>
    </row>
    <row r="16" ht="12.75">
      <c r="A16" s="14" t="s">
        <v>86</v>
      </c>
    </row>
    <row r="17" spans="1:7" ht="12.75">
      <c r="A17" s="1" t="s">
        <v>81</v>
      </c>
      <c r="D17" s="74">
        <v>15.597</v>
      </c>
      <c r="E17" s="74">
        <v>15.218</v>
      </c>
      <c r="F17" s="74">
        <v>16.429</v>
      </c>
      <c r="G17" s="74">
        <v>15.621</v>
      </c>
    </row>
    <row r="18" spans="1:7" ht="12.75">
      <c r="A18" t="s">
        <v>82</v>
      </c>
      <c r="D18" s="74">
        <v>7.516</v>
      </c>
      <c r="E18" s="74">
        <v>8.887</v>
      </c>
      <c r="F18" s="74">
        <v>7.46</v>
      </c>
      <c r="G18" s="74">
        <v>9.549</v>
      </c>
    </row>
    <row r="19" spans="1:7" ht="12.75">
      <c r="A19" t="s">
        <v>83</v>
      </c>
      <c r="D19" s="74">
        <v>5.423</v>
      </c>
      <c r="E19" s="74">
        <v>7.97</v>
      </c>
      <c r="F19" s="74">
        <v>7.107</v>
      </c>
      <c r="G19" s="74">
        <v>16.562</v>
      </c>
    </row>
    <row r="20" spans="1:7" ht="12.75">
      <c r="A20" s="14" t="s">
        <v>84</v>
      </c>
      <c r="B20" s="14"/>
      <c r="C20" s="14"/>
      <c r="D20" s="73">
        <f>SUM(D17:D19)</f>
        <v>28.536</v>
      </c>
      <c r="E20" s="73">
        <f>SUM(E17:E19)</f>
        <v>32.075</v>
      </c>
      <c r="F20" s="73">
        <f>SUM(F17:F19)</f>
        <v>30.996</v>
      </c>
      <c r="G20" s="73">
        <f>SUM(G17:G19)</f>
        <v>41.732</v>
      </c>
    </row>
    <row r="23" spans="1:4" ht="12.75">
      <c r="A23" s="14" t="s">
        <v>87</v>
      </c>
      <c r="B23" s="14"/>
      <c r="C23" s="14"/>
      <c r="D23" s="14"/>
    </row>
    <row r="24" ht="12.75">
      <c r="C24" t="s">
        <v>88</v>
      </c>
    </row>
    <row r="25" spans="1:7" ht="12.75">
      <c r="A25" s="1" t="s">
        <v>81</v>
      </c>
      <c r="C25" s="71">
        <v>33.79206589964608</v>
      </c>
      <c r="D25" s="75">
        <f>(D20*C25/100)</f>
        <v>9.642903925123006</v>
      </c>
      <c r="E25" s="75">
        <f>(E20*C25/100)</f>
        <v>10.838805137311484</v>
      </c>
      <c r="F25" s="75">
        <f>(F20*C25/100)</f>
        <v>10.474188746254299</v>
      </c>
      <c r="G25" s="75">
        <f>(G20*C25/100)</f>
        <v>14.102104941240302</v>
      </c>
    </row>
    <row r="26" spans="1:7" ht="12.75">
      <c r="A26" t="s">
        <v>82</v>
      </c>
      <c r="C26" s="71">
        <v>43.286103609436076</v>
      </c>
      <c r="D26" s="76">
        <f>(D20*C26/100)</f>
        <v>12.35212252598868</v>
      </c>
      <c r="E26" s="76">
        <f>(E20*C26/100)</f>
        <v>13.884017732726623</v>
      </c>
      <c r="F26" s="76">
        <f>(F20*C26/100)</f>
        <v>13.416960674780805</v>
      </c>
      <c r="G26" s="76">
        <f>(G20*C26/100)</f>
        <v>18.06415675828986</v>
      </c>
    </row>
    <row r="27" spans="1:7" ht="12.75">
      <c r="A27" t="s">
        <v>83</v>
      </c>
      <c r="C27" s="71">
        <v>22.921830490917834</v>
      </c>
      <c r="D27" s="76">
        <f>(D20*C27/100)</f>
        <v>6.540973548888314</v>
      </c>
      <c r="E27" s="75">
        <f>(E20*C27/100)</f>
        <v>7.352177129961896</v>
      </c>
      <c r="F27" s="75">
        <f>(F20*C27/100)</f>
        <v>7.104850578964891</v>
      </c>
      <c r="G27" s="75">
        <f>(G20*C27/100)</f>
        <v>9.56573830046983</v>
      </c>
    </row>
    <row r="28" spans="1:7" ht="12.75">
      <c r="A28" s="14" t="s">
        <v>84</v>
      </c>
      <c r="B28" s="14"/>
      <c r="C28" s="72">
        <v>100</v>
      </c>
      <c r="D28" s="73">
        <f>SUM(D25:D27)</f>
        <v>28.535999999999998</v>
      </c>
      <c r="E28" s="73">
        <f>SUM(E25:E27)</f>
        <v>32.075</v>
      </c>
      <c r="F28" s="73">
        <f>SUM(F25:F27)</f>
        <v>30.995999999999995</v>
      </c>
      <c r="G28" s="73">
        <f>SUM(G25:G27)</f>
        <v>41.732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3"/>
  <sheetViews>
    <sheetView workbookViewId="0" topLeftCell="A1">
      <selection activeCell="G57" sqref="G57"/>
    </sheetView>
  </sheetViews>
  <sheetFormatPr defaultColWidth="11.421875" defaultRowHeight="12.75"/>
  <cols>
    <col min="1" max="1" width="17.28125" style="0" customWidth="1"/>
    <col min="2" max="2" width="13.421875" style="0" customWidth="1"/>
    <col min="5" max="5" width="17.140625" style="0" customWidth="1"/>
  </cols>
  <sheetData>
    <row r="2" ht="12.75">
      <c r="A2" s="14" t="s">
        <v>92</v>
      </c>
    </row>
    <row r="3" spans="1:7" ht="12.75">
      <c r="A3" s="1"/>
      <c r="B3" t="s">
        <v>93</v>
      </c>
      <c r="D3" s="14">
        <v>2015</v>
      </c>
      <c r="E3" s="14">
        <v>2014</v>
      </c>
      <c r="F3" s="14">
        <v>2013</v>
      </c>
      <c r="G3" s="14">
        <v>2012</v>
      </c>
    </row>
    <row r="4" spans="1:7" ht="12.75">
      <c r="A4" s="1" t="s">
        <v>81</v>
      </c>
      <c r="B4" s="14">
        <v>2</v>
      </c>
      <c r="C4" s="14"/>
      <c r="D4" s="4">
        <v>770000</v>
      </c>
      <c r="E4" s="4">
        <v>749000</v>
      </c>
      <c r="F4" s="4">
        <v>687000</v>
      </c>
      <c r="G4" s="4">
        <v>842000</v>
      </c>
    </row>
    <row r="5" spans="1:7" ht="12.75">
      <c r="A5" t="s">
        <v>82</v>
      </c>
      <c r="B5">
        <v>3</v>
      </c>
      <c r="D5" s="4">
        <v>1110000</v>
      </c>
      <c r="E5" s="34">
        <v>1047000</v>
      </c>
      <c r="F5" s="34">
        <v>858000</v>
      </c>
      <c r="G5" s="34">
        <v>1005000</v>
      </c>
    </row>
    <row r="6" spans="1:7" ht="13.5" thickBot="1">
      <c r="A6" t="s">
        <v>83</v>
      </c>
      <c r="B6">
        <v>3</v>
      </c>
      <c r="D6" s="4">
        <v>854000</v>
      </c>
      <c r="E6" s="4">
        <v>856000</v>
      </c>
      <c r="F6" s="4">
        <v>773000</v>
      </c>
      <c r="G6" s="4">
        <v>776000</v>
      </c>
    </row>
    <row r="7" spans="1:7" ht="13.5" thickBot="1">
      <c r="A7" s="85" t="s">
        <v>84</v>
      </c>
      <c r="B7" s="86">
        <v>8</v>
      </c>
      <c r="C7" s="86"/>
      <c r="D7" s="87">
        <f>SUM(D4:D6)</f>
        <v>2734000</v>
      </c>
      <c r="E7" s="87">
        <f>SUM(E4:E6)</f>
        <v>2652000</v>
      </c>
      <c r="F7" s="87">
        <f>SUM(F4:F6)</f>
        <v>2318000</v>
      </c>
      <c r="G7" s="88">
        <f>SUM(G4:G6)</f>
        <v>2623000</v>
      </c>
    </row>
    <row r="9" ht="12.75">
      <c r="A9" s="14" t="s">
        <v>91</v>
      </c>
    </row>
    <row r="10" spans="1:11" ht="12.75">
      <c r="A10" s="1" t="s">
        <v>81</v>
      </c>
      <c r="D10" s="40">
        <v>761000</v>
      </c>
      <c r="E10" s="38">
        <v>753000</v>
      </c>
      <c r="F10" s="38">
        <v>825000</v>
      </c>
      <c r="G10" s="38">
        <v>704000</v>
      </c>
      <c r="J10" t="s">
        <v>120</v>
      </c>
      <c r="K10" t="s">
        <v>121</v>
      </c>
    </row>
    <row r="11" spans="1:11" ht="12.75">
      <c r="A11" t="s">
        <v>82</v>
      </c>
      <c r="D11" s="40">
        <v>624000</v>
      </c>
      <c r="E11" s="77">
        <v>597000</v>
      </c>
      <c r="F11" s="77">
        <v>611000</v>
      </c>
      <c r="G11" s="77">
        <v>601000</v>
      </c>
      <c r="J11" t="s">
        <v>114</v>
      </c>
      <c r="K11" t="s">
        <v>122</v>
      </c>
    </row>
    <row r="12" spans="1:11" ht="13.5" thickBot="1">
      <c r="A12" t="s">
        <v>83</v>
      </c>
      <c r="D12" s="4">
        <v>366000</v>
      </c>
      <c r="E12" s="4">
        <v>366000</v>
      </c>
      <c r="F12" s="4">
        <v>261000</v>
      </c>
      <c r="G12" s="4">
        <v>194000</v>
      </c>
      <c r="J12">
        <v>184269</v>
      </c>
      <c r="K12">
        <v>165842</v>
      </c>
    </row>
    <row r="13" spans="1:11" ht="13.5" thickBot="1">
      <c r="A13" s="85" t="s">
        <v>84</v>
      </c>
      <c r="B13" s="86"/>
      <c r="C13" s="86"/>
      <c r="D13" s="89">
        <f>SUM(D10:D12)</f>
        <v>1751000</v>
      </c>
      <c r="E13" s="89">
        <f>SUM(E10:E12)</f>
        <v>1716000</v>
      </c>
      <c r="F13" s="89">
        <f>SUM(F10:F12)</f>
        <v>1697000</v>
      </c>
      <c r="G13" s="90">
        <f>SUM(G10:G12)</f>
        <v>1499000</v>
      </c>
      <c r="J13">
        <v>245692</v>
      </c>
      <c r="K13">
        <v>221123</v>
      </c>
    </row>
    <row r="16" ht="12.75">
      <c r="A16" s="14" t="s">
        <v>90</v>
      </c>
    </row>
    <row r="17" spans="1:7" ht="12.75">
      <c r="A17" s="1" t="s">
        <v>81</v>
      </c>
      <c r="D17" s="78">
        <f aca="true" t="shared" si="0" ref="D17:G19">(D4+D10)</f>
        <v>1531000</v>
      </c>
      <c r="E17" s="78">
        <f t="shared" si="0"/>
        <v>1502000</v>
      </c>
      <c r="F17" s="78">
        <f t="shared" si="0"/>
        <v>1512000</v>
      </c>
      <c r="G17" s="78">
        <f t="shared" si="0"/>
        <v>1546000</v>
      </c>
    </row>
    <row r="18" spans="1:7" ht="12.75">
      <c r="A18" t="s">
        <v>82</v>
      </c>
      <c r="D18" s="78">
        <f t="shared" si="0"/>
        <v>1734000</v>
      </c>
      <c r="E18" s="78">
        <f t="shared" si="0"/>
        <v>1644000</v>
      </c>
      <c r="F18" s="78">
        <f t="shared" si="0"/>
        <v>1469000</v>
      </c>
      <c r="G18" s="78">
        <f t="shared" si="0"/>
        <v>1606000</v>
      </c>
    </row>
    <row r="19" spans="1:7" ht="13.5" thickBot="1">
      <c r="A19" t="s">
        <v>83</v>
      </c>
      <c r="D19" s="78">
        <f t="shared" si="0"/>
        <v>1220000</v>
      </c>
      <c r="E19" s="78">
        <f t="shared" si="0"/>
        <v>1222000</v>
      </c>
      <c r="F19" s="78">
        <f t="shared" si="0"/>
        <v>1034000</v>
      </c>
      <c r="G19" s="78">
        <f t="shared" si="0"/>
        <v>970000</v>
      </c>
    </row>
    <row r="20" spans="1:7" ht="13.5" thickBot="1">
      <c r="A20" s="85" t="s">
        <v>84</v>
      </c>
      <c r="B20" s="86"/>
      <c r="C20" s="86"/>
      <c r="D20" s="89">
        <f>SUM(D17:D19)</f>
        <v>4485000</v>
      </c>
      <c r="E20" s="89">
        <f>SUM(E17:E19)</f>
        <v>4368000</v>
      </c>
      <c r="F20" s="89">
        <f>SUM(F17:F19)</f>
        <v>4015000</v>
      </c>
      <c r="G20" s="90">
        <f>SUM(G17:G19)</f>
        <v>4122000</v>
      </c>
    </row>
    <row r="23" spans="1:4" ht="12.75">
      <c r="A23" s="14" t="s">
        <v>89</v>
      </c>
      <c r="B23" s="14"/>
      <c r="C23" s="14"/>
      <c r="D23" s="14"/>
    </row>
    <row r="24" spans="1:7" ht="12.75">
      <c r="A24" s="43"/>
      <c r="B24" s="43"/>
      <c r="C24" s="43"/>
      <c r="D24" s="14">
        <v>2015</v>
      </c>
      <c r="E24" s="14">
        <v>2014</v>
      </c>
      <c r="F24" s="14">
        <v>2013</v>
      </c>
      <c r="G24" s="14">
        <v>2012</v>
      </c>
    </row>
    <row r="25" spans="1:7" ht="12.75">
      <c r="A25" s="54" t="s">
        <v>81</v>
      </c>
      <c r="B25" s="80"/>
      <c r="C25" s="81"/>
      <c r="D25" s="82">
        <v>9.834</v>
      </c>
      <c r="E25" s="83">
        <v>9.191</v>
      </c>
      <c r="F25" s="83">
        <v>9.088</v>
      </c>
      <c r="G25" s="83">
        <v>8.859</v>
      </c>
    </row>
    <row r="26" spans="1:7" ht="12.75">
      <c r="A26" s="80" t="s">
        <v>82</v>
      </c>
      <c r="B26" s="80"/>
      <c r="C26" s="81"/>
      <c r="D26" s="82">
        <v>7.183</v>
      </c>
      <c r="E26" s="83">
        <v>6.505</v>
      </c>
      <c r="F26" s="83">
        <v>6.723</v>
      </c>
      <c r="G26" s="83">
        <v>6.809</v>
      </c>
    </row>
    <row r="27" spans="1:7" ht="13.5" thickBot="1">
      <c r="A27" s="80" t="s">
        <v>83</v>
      </c>
      <c r="B27" s="80"/>
      <c r="C27" s="81"/>
      <c r="D27" s="82">
        <v>5.112</v>
      </c>
      <c r="E27" s="84">
        <v>4.748</v>
      </c>
      <c r="F27" s="84">
        <v>4.767</v>
      </c>
      <c r="G27" s="84">
        <v>4.315</v>
      </c>
    </row>
    <row r="28" spans="1:7" ht="13.5" thickBot="1">
      <c r="A28" s="91" t="s">
        <v>84</v>
      </c>
      <c r="B28" s="92"/>
      <c r="C28" s="93"/>
      <c r="D28" s="94">
        <f>SUM(D25:D27)</f>
        <v>22.128999999999998</v>
      </c>
      <c r="E28" s="94">
        <f>SUM(E25:E27)</f>
        <v>20.444000000000003</v>
      </c>
      <c r="F28" s="94">
        <f>SUM(F25:F27)</f>
        <v>20.578</v>
      </c>
      <c r="G28" s="95">
        <f>SUM(G25:G27)</f>
        <v>19.983</v>
      </c>
    </row>
    <row r="29" spans="1:7" ht="12.75">
      <c r="A29" s="43"/>
      <c r="B29" s="43"/>
      <c r="C29" s="43"/>
      <c r="D29" s="43"/>
      <c r="E29" s="43"/>
      <c r="F29" s="43"/>
      <c r="G29" s="43"/>
    </row>
    <row r="33" ht="12.75">
      <c r="A33" t="s">
        <v>94</v>
      </c>
    </row>
    <row r="34" ht="12.75">
      <c r="C34" t="s">
        <v>96</v>
      </c>
    </row>
    <row r="35" spans="1:7" ht="15.75">
      <c r="A35" s="54" t="s">
        <v>81</v>
      </c>
      <c r="C35" t="s">
        <v>95</v>
      </c>
      <c r="D35" s="98">
        <v>5167</v>
      </c>
      <c r="E35" s="96"/>
      <c r="F35" s="97"/>
      <c r="G35" s="53"/>
    </row>
    <row r="36" spans="1:4" ht="15">
      <c r="A36" s="80" t="s">
        <v>82</v>
      </c>
      <c r="C36" t="s">
        <v>95</v>
      </c>
      <c r="D36" s="99">
        <v>6592</v>
      </c>
    </row>
    <row r="37" spans="1:4" ht="15.75" thickBot="1">
      <c r="A37" s="80" t="s">
        <v>83</v>
      </c>
      <c r="C37" t="s">
        <v>97</v>
      </c>
      <c r="D37" s="99">
        <v>3243</v>
      </c>
    </row>
    <row r="38" spans="1:4" ht="16.5" thickBot="1">
      <c r="A38" s="91" t="s">
        <v>84</v>
      </c>
      <c r="B38" s="86"/>
      <c r="C38" s="86" t="s">
        <v>98</v>
      </c>
      <c r="D38" s="101">
        <f>SUM(D35:D37)</f>
        <v>15002</v>
      </c>
    </row>
    <row r="42" spans="1:7" ht="12.75">
      <c r="A42" t="s">
        <v>105</v>
      </c>
      <c r="B42" s="14" t="s">
        <v>110</v>
      </c>
      <c r="F42" s="14" t="s">
        <v>101</v>
      </c>
      <c r="G42" s="14"/>
    </row>
    <row r="43" spans="2:7" ht="12.75">
      <c r="B43" t="s">
        <v>99</v>
      </c>
      <c r="C43" t="s">
        <v>100</v>
      </c>
      <c r="F43" t="s">
        <v>99</v>
      </c>
      <c r="G43" t="s">
        <v>100</v>
      </c>
    </row>
    <row r="44" spans="1:7" ht="12.75">
      <c r="A44" s="54" t="s">
        <v>102</v>
      </c>
      <c r="B44" s="100">
        <v>360995.54945999995</v>
      </c>
      <c r="C44" s="100">
        <v>318409.720434</v>
      </c>
      <c r="E44" s="54" t="s">
        <v>102</v>
      </c>
      <c r="F44" s="100"/>
      <c r="G44" s="100">
        <v>446785.98270169494</v>
      </c>
    </row>
    <row r="45" spans="1:7" ht="12.75">
      <c r="A45" s="80" t="s">
        <v>103</v>
      </c>
      <c r="B45" s="100">
        <v>373157.3599026</v>
      </c>
      <c r="C45" s="100">
        <v>329136.82958754</v>
      </c>
      <c r="E45" s="80" t="s">
        <v>103</v>
      </c>
      <c r="F45" s="100">
        <v>534266.3817445501</v>
      </c>
      <c r="G45" s="100">
        <v>446785.98270169494</v>
      </c>
    </row>
    <row r="46" spans="1:7" ht="12.75">
      <c r="A46" s="80" t="s">
        <v>104</v>
      </c>
      <c r="B46" s="100">
        <v>285608.11734</v>
      </c>
      <c r="C46" s="100">
        <v>251915.57328600003</v>
      </c>
      <c r="E46" s="80" t="s">
        <v>104</v>
      </c>
      <c r="F46" s="100"/>
      <c r="G46" s="100">
        <v>446785.98270169494</v>
      </c>
    </row>
    <row r="50" ht="12.75">
      <c r="B50" t="s">
        <v>109</v>
      </c>
    </row>
    <row r="51" spans="2:4" ht="12.75">
      <c r="B51" t="s">
        <v>99</v>
      </c>
      <c r="C51" t="s">
        <v>106</v>
      </c>
      <c r="D51" t="s">
        <v>107</v>
      </c>
    </row>
    <row r="52" spans="1:4" ht="12.75">
      <c r="A52" s="54" t="s">
        <v>102</v>
      </c>
      <c r="B52" s="100"/>
      <c r="C52" s="100">
        <v>85790</v>
      </c>
      <c r="D52" s="100">
        <v>128376</v>
      </c>
    </row>
    <row r="53" spans="1:4" ht="12.75">
      <c r="A53" s="80" t="s">
        <v>103</v>
      </c>
      <c r="B53" s="100">
        <v>161109</v>
      </c>
      <c r="C53" s="100">
        <v>0</v>
      </c>
      <c r="D53" s="100">
        <v>117649</v>
      </c>
    </row>
    <row r="54" spans="1:4" ht="12.75">
      <c r="A54" s="80" t="s">
        <v>104</v>
      </c>
      <c r="B54" s="100"/>
      <c r="C54" s="100">
        <v>161178</v>
      </c>
      <c r="D54" s="100">
        <v>194870</v>
      </c>
    </row>
    <row r="55" ht="12.75">
      <c r="A55" s="80" t="s">
        <v>108</v>
      </c>
    </row>
    <row r="58" spans="2:4" ht="12.75">
      <c r="B58" t="s">
        <v>124</v>
      </c>
      <c r="D58" t="s">
        <v>125</v>
      </c>
    </row>
    <row r="59" spans="1:5" ht="12.75">
      <c r="A59" s="14" t="s">
        <v>123</v>
      </c>
      <c r="B59" t="s">
        <v>99</v>
      </c>
      <c r="C59" t="s">
        <v>100</v>
      </c>
      <c r="D59" t="s">
        <v>99</v>
      </c>
      <c r="E59" t="s">
        <v>100</v>
      </c>
    </row>
    <row r="60" spans="1:5" ht="12.75">
      <c r="A60" s="1" t="s">
        <v>81</v>
      </c>
      <c r="B60" s="100">
        <v>184269</v>
      </c>
      <c r="C60" s="100">
        <v>165842</v>
      </c>
      <c r="D60" s="100">
        <v>245692</v>
      </c>
      <c r="E60" s="100">
        <v>221123</v>
      </c>
    </row>
    <row r="61" spans="1:5" ht="12.75">
      <c r="A61" t="s">
        <v>82</v>
      </c>
      <c r="B61" s="100">
        <v>190477</v>
      </c>
      <c r="C61" s="100">
        <v>171429</v>
      </c>
      <c r="D61" s="100">
        <v>253969</v>
      </c>
      <c r="E61" s="100">
        <v>228573</v>
      </c>
    </row>
    <row r="62" spans="1:5" ht="13.5" thickBot="1">
      <c r="A62" t="s">
        <v>83</v>
      </c>
      <c r="B62" s="100">
        <v>145788</v>
      </c>
      <c r="C62" s="100">
        <v>131209</v>
      </c>
      <c r="D62" s="100">
        <v>194384</v>
      </c>
      <c r="E62" s="100">
        <v>174945</v>
      </c>
    </row>
    <row r="63" spans="1:5" ht="13.5" thickBot="1">
      <c r="A63" s="85" t="s">
        <v>126</v>
      </c>
      <c r="B63" s="89">
        <v>240041</v>
      </c>
      <c r="C63" s="89">
        <v>216037</v>
      </c>
      <c r="D63" s="89">
        <v>320054</v>
      </c>
      <c r="E63" s="90">
        <v>288049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E13"/>
  <sheetViews>
    <sheetView workbookViewId="0" topLeftCell="A1">
      <selection activeCell="E30" sqref="E30"/>
    </sheetView>
  </sheetViews>
  <sheetFormatPr defaultColWidth="11.421875" defaultRowHeight="12.75"/>
  <cols>
    <col min="2" max="2" width="14.57421875" style="0" customWidth="1"/>
  </cols>
  <sheetData>
    <row r="6" spans="1:3" ht="12.75">
      <c r="A6" t="s">
        <v>111</v>
      </c>
      <c r="B6" s="6" t="s">
        <v>112</v>
      </c>
      <c r="C6" s="14" t="s">
        <v>116</v>
      </c>
    </row>
    <row r="7" spans="2:5" ht="12.75">
      <c r="B7" s="6" t="s">
        <v>113</v>
      </c>
      <c r="C7" s="102" t="s">
        <v>114</v>
      </c>
      <c r="D7" s="6" t="s">
        <v>100</v>
      </c>
      <c r="E7" s="6" t="s">
        <v>115</v>
      </c>
    </row>
    <row r="8" spans="1:5" ht="12.75">
      <c r="A8" s="54" t="s">
        <v>81</v>
      </c>
      <c r="B8" s="103">
        <v>11</v>
      </c>
      <c r="C8" s="100">
        <v>1929.92</v>
      </c>
      <c r="D8" s="100">
        <v>1447.44</v>
      </c>
      <c r="E8" s="100">
        <v>964.96</v>
      </c>
    </row>
    <row r="9" spans="1:5" ht="12.75">
      <c r="A9" s="80" t="s">
        <v>82</v>
      </c>
      <c r="B9" s="104">
        <v>8</v>
      </c>
      <c r="C9" s="100">
        <v>2179.19</v>
      </c>
      <c r="D9" s="100">
        <v>1634.39</v>
      </c>
      <c r="E9" s="100">
        <v>1089.6</v>
      </c>
    </row>
    <row r="10" spans="1:5" ht="12.75">
      <c r="A10" s="80" t="s">
        <v>83</v>
      </c>
      <c r="B10" s="104">
        <v>7</v>
      </c>
      <c r="C10" s="100">
        <v>1556.32</v>
      </c>
      <c r="D10" s="100">
        <v>1167.24</v>
      </c>
      <c r="E10" s="100">
        <v>778.16</v>
      </c>
    </row>
    <row r="12" spans="1:3" ht="12.75">
      <c r="A12" t="s">
        <v>117</v>
      </c>
      <c r="C12" s="14" t="s">
        <v>119</v>
      </c>
    </row>
    <row r="13" spans="1:5" ht="12.75">
      <c r="A13" t="s">
        <v>118</v>
      </c>
      <c r="B13" s="105">
        <v>26</v>
      </c>
      <c r="C13" s="79">
        <v>2677.14</v>
      </c>
      <c r="D13" s="79">
        <v>2007.86</v>
      </c>
      <c r="E13" s="79">
        <v>1338.57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Gottwald</dc:creator>
  <cp:keywords/>
  <dc:description/>
  <cp:lastModifiedBy>PC-21</cp:lastModifiedBy>
  <cp:lastPrinted>2009-08-19T22:29:52Z</cp:lastPrinted>
  <dcterms:created xsi:type="dcterms:W3CDTF">2015-08-12T22:50:10Z</dcterms:created>
  <dcterms:modified xsi:type="dcterms:W3CDTF">2017-08-23T10:10:49Z</dcterms:modified>
  <cp:category/>
  <cp:version/>
  <cp:contentType/>
  <cp:contentStatus/>
</cp:coreProperties>
</file>